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πιν. 3-5" sheetId="8" r:id="rId1"/>
    <sheet name="πιν 6" sheetId="4" r:id="rId2"/>
    <sheet name="πιν 7α " sheetId="11" r:id="rId3"/>
    <sheet name="πιν 7β" sheetId="12" r:id="rId4"/>
    <sheet name="πιν 8α-γ" sheetId="2" r:id="rId5"/>
    <sheet name="πιν 9a-c" sheetId="9" r:id="rId6"/>
  </sheets>
  <definedNames>
    <definedName name="_xlnm.Print_Area" localSheetId="1">'πιν 6'!$B$1:$AN$15</definedName>
    <definedName name="_xlnm.Print_Area" localSheetId="2">'πιν 7α '!$B$1:$Q$30</definedName>
    <definedName name="_xlnm.Print_Area" localSheetId="3">'πιν 7β'!$B$1:$AC$12</definedName>
    <definedName name="_xlnm.Print_Area" localSheetId="5">'πιν 9a-c'!$A$1:$R$42</definedName>
    <definedName name="_xlnm.Print_Area" localSheetId="0">'πιν. 3-5'!$A$1:$S$64</definedName>
  </definedNames>
  <calcPr calcId="125725"/>
</workbook>
</file>

<file path=xl/calcChain.xml><?xml version="1.0" encoding="utf-8"?>
<calcChain xmlns="http://schemas.openxmlformats.org/spreadsheetml/2006/main">
  <c r="AA10" i="12"/>
  <c r="AB10" s="1"/>
  <c r="AB9"/>
  <c r="AB8"/>
  <c r="AB7"/>
  <c r="AB6"/>
  <c r="D6"/>
  <c r="F6"/>
  <c r="H6"/>
  <c r="J6"/>
  <c r="L6"/>
  <c r="N6"/>
  <c r="P6"/>
  <c r="R6"/>
  <c r="T6"/>
  <c r="V6"/>
  <c r="X6"/>
  <c r="D7"/>
  <c r="F7"/>
  <c r="H7"/>
  <c r="J7"/>
  <c r="L7"/>
  <c r="N7"/>
  <c r="P7"/>
  <c r="R7"/>
  <c r="T7"/>
  <c r="V7"/>
  <c r="X7"/>
  <c r="D8"/>
  <c r="F8"/>
  <c r="H8"/>
  <c r="J8"/>
  <c r="L8"/>
  <c r="N8"/>
  <c r="P8"/>
  <c r="R8"/>
  <c r="T8"/>
  <c r="V8"/>
  <c r="X8"/>
  <c r="D9"/>
  <c r="F9"/>
  <c r="H9"/>
  <c r="J9"/>
  <c r="L9"/>
  <c r="N9"/>
  <c r="P9"/>
  <c r="R9"/>
  <c r="T9"/>
  <c r="V9"/>
  <c r="X9"/>
  <c r="C10"/>
  <c r="D10" s="1"/>
  <c r="E10"/>
  <c r="F10" s="1"/>
  <c r="G10"/>
  <c r="H10" s="1"/>
  <c r="I10"/>
  <c r="J10" s="1"/>
  <c r="K10"/>
  <c r="L10" s="1"/>
  <c r="M10"/>
  <c r="N10" s="1"/>
  <c r="O10"/>
  <c r="P10" s="1"/>
  <c r="Q10"/>
  <c r="R10" s="1"/>
  <c r="S10"/>
  <c r="T10" s="1"/>
  <c r="U10"/>
  <c r="V10" s="1"/>
  <c r="W10"/>
  <c r="X10" s="1"/>
  <c r="D11"/>
  <c r="F11"/>
  <c r="H11"/>
  <c r="J11"/>
  <c r="L11"/>
  <c r="N11"/>
  <c r="R11"/>
  <c r="N29" i="11"/>
  <c r="K29"/>
  <c r="L7" s="1"/>
  <c r="I29"/>
  <c r="G29"/>
  <c r="E29"/>
  <c r="C29"/>
  <c r="L10"/>
  <c r="L12"/>
  <c r="L15"/>
  <c r="L18"/>
  <c r="L19"/>
  <c r="L23"/>
  <c r="L24"/>
  <c r="L25"/>
  <c r="L28"/>
  <c r="J7"/>
  <c r="J9"/>
  <c r="J12"/>
  <c r="J13"/>
  <c r="J14"/>
  <c r="J15"/>
  <c r="J17"/>
  <c r="J19"/>
  <c r="J21"/>
  <c r="J23"/>
  <c r="J24"/>
  <c r="J27"/>
  <c r="J28"/>
  <c r="H24"/>
  <c r="H7"/>
  <c r="H12"/>
  <c r="H16"/>
  <c r="H19"/>
  <c r="H20"/>
  <c r="D27"/>
  <c r="D22"/>
  <c r="D15"/>
  <c r="D12"/>
  <c r="D7"/>
  <c r="M29"/>
  <c r="N26"/>
  <c r="N27"/>
  <c r="P27" s="1"/>
  <c r="N28"/>
  <c r="Y10" i="12"/>
  <c r="Z10" s="1"/>
  <c r="Z9"/>
  <c r="Z8"/>
  <c r="Z7"/>
  <c r="Z6"/>
  <c r="N6" i="11"/>
  <c r="N7"/>
  <c r="N8"/>
  <c r="N9"/>
  <c r="N10"/>
  <c r="N11"/>
  <c r="N12"/>
  <c r="N13"/>
  <c r="N14"/>
  <c r="P14" s="1"/>
  <c r="N15"/>
  <c r="N16"/>
  <c r="N17"/>
  <c r="P17" s="1"/>
  <c r="N18"/>
  <c r="N19"/>
  <c r="P19" s="1"/>
  <c r="N20"/>
  <c r="N21"/>
  <c r="P21" s="1"/>
  <c r="N22"/>
  <c r="P22" s="1"/>
  <c r="N23"/>
  <c r="P23" s="1"/>
  <c r="N24"/>
  <c r="P24" s="1"/>
  <c r="N25"/>
  <c r="P25" s="1"/>
  <c r="D24"/>
  <c r="P12"/>
  <c r="P15"/>
  <c r="P18"/>
  <c r="P20"/>
  <c r="P6"/>
  <c r="P7"/>
  <c r="P8"/>
  <c r="P9"/>
  <c r="P10"/>
  <c r="P11"/>
  <c r="P13"/>
  <c r="P16"/>
  <c r="C41" i="9"/>
  <c r="E41"/>
  <c r="M23" i="2"/>
  <c r="M24"/>
  <c r="M25"/>
  <c r="M26"/>
  <c r="M27"/>
  <c r="M28"/>
  <c r="M29"/>
  <c r="M30"/>
  <c r="M22"/>
  <c r="N5" i="11"/>
  <c r="P5" s="1"/>
  <c r="H29"/>
  <c r="M21" i="9"/>
  <c r="M22"/>
  <c r="M23"/>
  <c r="M24"/>
  <c r="M25"/>
  <c r="M20"/>
  <c r="Q7"/>
  <c r="Q8"/>
  <c r="Q9"/>
  <c r="Q10"/>
  <c r="Q11"/>
  <c r="Q12"/>
  <c r="Q6"/>
  <c r="O13"/>
  <c r="M13"/>
  <c r="N7" s="1"/>
  <c r="P59" i="8"/>
  <c r="I31" i="2"/>
  <c r="P28" i="11" l="1"/>
  <c r="P26"/>
  <c r="D29"/>
  <c r="O25"/>
  <c r="D19"/>
  <c r="P29"/>
  <c r="D8"/>
  <c r="O21"/>
  <c r="D5"/>
  <c r="M31" i="2"/>
  <c r="J29" i="11"/>
  <c r="L29"/>
  <c r="N12" i="9"/>
  <c r="N10"/>
  <c r="N8"/>
  <c r="N13"/>
  <c r="N11"/>
  <c r="N9"/>
  <c r="P40" i="8"/>
  <c r="Q14" i="4"/>
  <c r="I14"/>
  <c r="P52" i="8"/>
  <c r="K13" i="9"/>
  <c r="I13"/>
  <c r="G13"/>
  <c r="E13"/>
  <c r="C13"/>
  <c r="O27" i="11" l="1"/>
  <c r="O28"/>
  <c r="O26"/>
  <c r="O22"/>
  <c r="O24"/>
  <c r="O23"/>
  <c r="O29"/>
  <c r="O7"/>
  <c r="O10"/>
  <c r="O14"/>
  <c r="O18"/>
  <c r="O8"/>
  <c r="O11"/>
  <c r="O12"/>
  <c r="O15"/>
  <c r="O19"/>
  <c r="O5"/>
  <c r="O13"/>
  <c r="O16"/>
  <c r="O20"/>
  <c r="O6"/>
  <c r="O9"/>
  <c r="O17"/>
  <c r="Q13" i="9"/>
  <c r="R13" s="1"/>
  <c r="AN53" i="4"/>
  <c r="AN52"/>
  <c r="AN51"/>
  <c r="AN49"/>
  <c r="AN48"/>
  <c r="AN47"/>
  <c r="AN46"/>
  <c r="AN45"/>
  <c r="AN44"/>
  <c r="AN43"/>
  <c r="AN41"/>
  <c r="AN40"/>
  <c r="AN39"/>
  <c r="AN38"/>
  <c r="AN37"/>
  <c r="AN36"/>
  <c r="AN35"/>
  <c r="AN34"/>
  <c r="AN31"/>
  <c r="AN30"/>
  <c r="AN29"/>
  <c r="AN28"/>
  <c r="AN27"/>
  <c r="AC14"/>
  <c r="AD14" s="1"/>
  <c r="AA14"/>
  <c r="AB10" s="1"/>
  <c r="W14"/>
  <c r="X14" s="1"/>
  <c r="U14"/>
  <c r="V14" s="1"/>
  <c r="O14"/>
  <c r="K14"/>
  <c r="L14" s="1"/>
  <c r="E14"/>
  <c r="F14" s="1"/>
  <c r="C14"/>
  <c r="D14" s="1"/>
  <c r="AI13"/>
  <c r="AG13"/>
  <c r="AE13"/>
  <c r="AB13"/>
  <c r="Y13"/>
  <c r="S13"/>
  <c r="M13"/>
  <c r="J13"/>
  <c r="G13"/>
  <c r="AI12"/>
  <c r="AG12"/>
  <c r="AE12"/>
  <c r="Y12"/>
  <c r="S12"/>
  <c r="M12"/>
  <c r="J12"/>
  <c r="G12"/>
  <c r="AI11"/>
  <c r="AG11"/>
  <c r="AE11"/>
  <c r="Y11"/>
  <c r="X11"/>
  <c r="S11"/>
  <c r="M11"/>
  <c r="J11"/>
  <c r="G11"/>
  <c r="F11"/>
  <c r="AI10"/>
  <c r="AG10"/>
  <c r="AE10"/>
  <c r="Y10"/>
  <c r="V10"/>
  <c r="S10"/>
  <c r="M10"/>
  <c r="J10"/>
  <c r="G10"/>
  <c r="F10"/>
  <c r="D10"/>
  <c r="AI9"/>
  <c r="AG9"/>
  <c r="AE9"/>
  <c r="AB9"/>
  <c r="Y9"/>
  <c r="X9"/>
  <c r="V9"/>
  <c r="S9"/>
  <c r="P9"/>
  <c r="M9"/>
  <c r="J9"/>
  <c r="G9"/>
  <c r="AI8"/>
  <c r="AG8"/>
  <c r="AE8"/>
  <c r="Y8"/>
  <c r="V8"/>
  <c r="S8"/>
  <c r="P8"/>
  <c r="M8"/>
  <c r="J8"/>
  <c r="G8"/>
  <c r="F8"/>
  <c r="D8"/>
  <c r="L9" l="1"/>
  <c r="L8"/>
  <c r="L10"/>
  <c r="L11"/>
  <c r="L12"/>
  <c r="R12"/>
  <c r="L13"/>
  <c r="R8"/>
  <c r="R9"/>
  <c r="D9"/>
  <c r="R11" i="9"/>
  <c r="R7"/>
  <c r="R10"/>
  <c r="R6"/>
  <c r="R9"/>
  <c r="R12"/>
  <c r="R8"/>
  <c r="R13" i="4"/>
  <c r="D11"/>
  <c r="P13" i="9"/>
  <c r="P9"/>
  <c r="P12"/>
  <c r="P8"/>
  <c r="P11"/>
  <c r="P7"/>
  <c r="P10"/>
  <c r="P6"/>
  <c r="AD8" i="4"/>
  <c r="AB8" s="1"/>
  <c r="AD9"/>
  <c r="X8"/>
  <c r="X10"/>
  <c r="X13"/>
  <c r="R11"/>
  <c r="AD11"/>
  <c r="R10"/>
  <c r="V11"/>
  <c r="D13"/>
  <c r="AD10"/>
  <c r="AD12"/>
  <c r="AD13"/>
  <c r="F9"/>
  <c r="F12"/>
  <c r="AF8"/>
  <c r="AF11"/>
  <c r="F13"/>
  <c r="V13"/>
  <c r="D12"/>
  <c r="AE14"/>
  <c r="AF9"/>
  <c r="AF12"/>
  <c r="H9"/>
  <c r="Z8"/>
  <c r="Z10"/>
  <c r="X12"/>
  <c r="N9"/>
  <c r="R14"/>
  <c r="T8"/>
  <c r="T10"/>
  <c r="S14"/>
  <c r="AF10"/>
  <c r="AB11"/>
  <c r="AB12"/>
  <c r="Z12" s="1"/>
  <c r="AF13"/>
  <c r="AB14"/>
  <c r="Z9"/>
  <c r="Z11"/>
  <c r="V12"/>
  <c r="T12" s="1"/>
  <c r="Z13"/>
  <c r="T9"/>
  <c r="T11"/>
  <c r="T13"/>
  <c r="P14"/>
  <c r="T14"/>
  <c r="N8"/>
  <c r="P10"/>
  <c r="N10" s="1"/>
  <c r="P11"/>
  <c r="N11" s="1"/>
  <c r="P12"/>
  <c r="N12" s="1"/>
  <c r="P13"/>
  <c r="N13" s="1"/>
  <c r="J14"/>
  <c r="M14"/>
  <c r="N14" s="1"/>
  <c r="AK8"/>
  <c r="AK9"/>
  <c r="H8"/>
  <c r="H10"/>
  <c r="AK10"/>
  <c r="H11"/>
  <c r="AK11"/>
  <c r="H12"/>
  <c r="AK12"/>
  <c r="H13"/>
  <c r="AK13"/>
  <c r="AI7"/>
  <c r="AI14" s="1"/>
  <c r="AG7"/>
  <c r="AE7"/>
  <c r="AD7"/>
  <c r="AB7"/>
  <c r="Y7"/>
  <c r="X7"/>
  <c r="V7"/>
  <c r="S7"/>
  <c r="R7"/>
  <c r="P7"/>
  <c r="M7"/>
  <c r="L7"/>
  <c r="J7"/>
  <c r="G7"/>
  <c r="F7"/>
  <c r="D7"/>
  <c r="F40" i="9"/>
  <c r="D40"/>
  <c r="K26"/>
  <c r="L23" s="1"/>
  <c r="I26"/>
  <c r="J26" s="1"/>
  <c r="G26"/>
  <c r="H25" s="1"/>
  <c r="E26"/>
  <c r="F24" s="1"/>
  <c r="C26"/>
  <c r="D24" s="1"/>
  <c r="L13"/>
  <c r="J13"/>
  <c r="H13"/>
  <c r="F13"/>
  <c r="D13"/>
  <c r="F11"/>
  <c r="J10"/>
  <c r="F10"/>
  <c r="D10"/>
  <c r="L9"/>
  <c r="J9"/>
  <c r="F9"/>
  <c r="D9"/>
  <c r="L8"/>
  <c r="J8"/>
  <c r="H8"/>
  <c r="F8"/>
  <c r="D8"/>
  <c r="L7"/>
  <c r="J7"/>
  <c r="H7"/>
  <c r="F7"/>
  <c r="D7"/>
  <c r="L6"/>
  <c r="J6"/>
  <c r="H6"/>
  <c r="F6"/>
  <c r="D6"/>
  <c r="G47" i="2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E39"/>
  <c r="C39"/>
  <c r="K31"/>
  <c r="L31" s="1"/>
  <c r="J31"/>
  <c r="G31"/>
  <c r="H29" s="1"/>
  <c r="E31"/>
  <c r="F31" s="1"/>
  <c r="C31"/>
  <c r="D30" s="1"/>
  <c r="J30"/>
  <c r="J28"/>
  <c r="J26"/>
  <c r="J24"/>
  <c r="J23"/>
  <c r="J22"/>
  <c r="K15"/>
  <c r="L15" s="1"/>
  <c r="I15"/>
  <c r="J15" s="1"/>
  <c r="G15"/>
  <c r="H15" s="1"/>
  <c r="E15"/>
  <c r="F15" s="1"/>
  <c r="C15"/>
  <c r="D15" s="1"/>
  <c r="M14"/>
  <c r="L14"/>
  <c r="F14"/>
  <c r="D14"/>
  <c r="M13"/>
  <c r="D13"/>
  <c r="M12"/>
  <c r="L12"/>
  <c r="M11"/>
  <c r="L11"/>
  <c r="F11"/>
  <c r="M10"/>
  <c r="M9"/>
  <c r="L9"/>
  <c r="J9"/>
  <c r="M8"/>
  <c r="J8"/>
  <c r="M7"/>
  <c r="F7"/>
  <c r="M6"/>
  <c r="J64" i="8"/>
  <c r="K64" s="1"/>
  <c r="H64"/>
  <c r="I64" s="1"/>
  <c r="D64"/>
  <c r="E64" s="1"/>
  <c r="B64"/>
  <c r="C64" s="1"/>
  <c r="P63"/>
  <c r="N63"/>
  <c r="L63"/>
  <c r="F63"/>
  <c r="P62"/>
  <c r="N62"/>
  <c r="L62"/>
  <c r="F62"/>
  <c r="P61"/>
  <c r="N61"/>
  <c r="L61"/>
  <c r="F61"/>
  <c r="P60"/>
  <c r="N60"/>
  <c r="L60"/>
  <c r="F60"/>
  <c r="N59"/>
  <c r="L59"/>
  <c r="F59"/>
  <c r="P58"/>
  <c r="N58"/>
  <c r="L58"/>
  <c r="F58"/>
  <c r="C58"/>
  <c r="Q52"/>
  <c r="N52"/>
  <c r="O47" s="1"/>
  <c r="J52"/>
  <c r="K52" s="1"/>
  <c r="H52"/>
  <c r="I49" s="1"/>
  <c r="D52"/>
  <c r="E52" s="1"/>
  <c r="B52"/>
  <c r="C52" s="1"/>
  <c r="R51"/>
  <c r="L51"/>
  <c r="F51"/>
  <c r="R50"/>
  <c r="L50"/>
  <c r="F50"/>
  <c r="R49"/>
  <c r="L49"/>
  <c r="F49"/>
  <c r="R48"/>
  <c r="L48"/>
  <c r="F48"/>
  <c r="R47"/>
  <c r="Q47"/>
  <c r="L47"/>
  <c r="F47"/>
  <c r="R46"/>
  <c r="L46"/>
  <c r="F46"/>
  <c r="Q40"/>
  <c r="N40"/>
  <c r="O37" s="1"/>
  <c r="J40"/>
  <c r="K40" s="1"/>
  <c r="H40"/>
  <c r="I40" s="1"/>
  <c r="D40"/>
  <c r="B40"/>
  <c r="C36" s="1"/>
  <c r="R39"/>
  <c r="L39"/>
  <c r="F39"/>
  <c r="R38"/>
  <c r="L38"/>
  <c r="F38"/>
  <c r="R37"/>
  <c r="L37"/>
  <c r="F37"/>
  <c r="R36"/>
  <c r="L36"/>
  <c r="F36"/>
  <c r="R35"/>
  <c r="L35"/>
  <c r="F35"/>
  <c r="R34"/>
  <c r="L34"/>
  <c r="F34"/>
  <c r="J27"/>
  <c r="K27" s="1"/>
  <c r="H27"/>
  <c r="I27" s="1"/>
  <c r="F27"/>
  <c r="G27" s="1"/>
  <c r="D27"/>
  <c r="E27" s="1"/>
  <c r="B27"/>
  <c r="C27" s="1"/>
  <c r="L26"/>
  <c r="L25"/>
  <c r="L24"/>
  <c r="L23"/>
  <c r="L22"/>
  <c r="L21"/>
  <c r="J13"/>
  <c r="K13" s="1"/>
  <c r="H13"/>
  <c r="I13" s="1"/>
  <c r="F13"/>
  <c r="G12" s="1"/>
  <c r="D13"/>
  <c r="E13" s="1"/>
  <c r="B13"/>
  <c r="C13" s="1"/>
  <c r="L12"/>
  <c r="L11"/>
  <c r="I11"/>
  <c r="L10"/>
  <c r="I10"/>
  <c r="L9"/>
  <c r="I9"/>
  <c r="L8"/>
  <c r="L7"/>
  <c r="C26" l="1"/>
  <c r="I46"/>
  <c r="O51"/>
  <c r="F23" i="2"/>
  <c r="L20" i="9"/>
  <c r="L22" i="2"/>
  <c r="H22"/>
  <c r="F20" i="9"/>
  <c r="F22" i="2"/>
  <c r="F26"/>
  <c r="I48" i="8"/>
  <c r="D22" i="9"/>
  <c r="J20"/>
  <c r="J21"/>
  <c r="E22" i="8"/>
  <c r="I50"/>
  <c r="L22" i="9"/>
  <c r="F21"/>
  <c r="K46" i="8"/>
  <c r="C21"/>
  <c r="E7"/>
  <c r="L24" i="9"/>
  <c r="J24"/>
  <c r="H20"/>
  <c r="F22"/>
  <c r="D20"/>
  <c r="D25"/>
  <c r="M26"/>
  <c r="D21"/>
  <c r="H21"/>
  <c r="L21"/>
  <c r="D23"/>
  <c r="L25"/>
  <c r="H23" i="2"/>
  <c r="D22"/>
  <c r="D23"/>
  <c r="E48" i="8"/>
  <c r="I58"/>
  <c r="I7"/>
  <c r="I8"/>
  <c r="E9"/>
  <c r="C34"/>
  <c r="C60"/>
  <c r="O48"/>
  <c r="I51"/>
  <c r="E23"/>
  <c r="H25" i="2"/>
  <c r="I23" i="8"/>
  <c r="I24"/>
  <c r="I21"/>
  <c r="G21" s="1"/>
  <c r="E24"/>
  <c r="D33" i="9"/>
  <c r="D37"/>
  <c r="D35"/>
  <c r="D39"/>
  <c r="D32"/>
  <c r="D34"/>
  <c r="D36"/>
  <c r="D38"/>
  <c r="D24" i="2"/>
  <c r="D27"/>
  <c r="E46" i="8"/>
  <c r="E47"/>
  <c r="E50"/>
  <c r="K34"/>
  <c r="E38"/>
  <c r="P64"/>
  <c r="C24"/>
  <c r="E8"/>
  <c r="E10"/>
  <c r="G7"/>
  <c r="C47"/>
  <c r="F32" i="9"/>
  <c r="F33"/>
  <c r="F34"/>
  <c r="F35"/>
  <c r="F36"/>
  <c r="F37"/>
  <c r="F38"/>
  <c r="F39"/>
  <c r="F24" i="2"/>
  <c r="F28"/>
  <c r="L6"/>
  <c r="L7"/>
  <c r="Q37" i="8"/>
  <c r="Q38"/>
  <c r="K48"/>
  <c r="E49"/>
  <c r="E51"/>
  <c r="I60"/>
  <c r="I22"/>
  <c r="E25"/>
  <c r="E11"/>
  <c r="G8"/>
  <c r="G9"/>
  <c r="G10"/>
  <c r="G11"/>
  <c r="D28" i="2"/>
  <c r="H24"/>
  <c r="H26"/>
  <c r="H30"/>
  <c r="J7"/>
  <c r="F8"/>
  <c r="I62" i="8"/>
  <c r="E58"/>
  <c r="K47"/>
  <c r="I47" s="1"/>
  <c r="K49"/>
  <c r="Q34"/>
  <c r="Q35"/>
  <c r="O35" s="1"/>
  <c r="K38"/>
  <c r="K39"/>
  <c r="O49"/>
  <c r="I34"/>
  <c r="I36"/>
  <c r="C22"/>
  <c r="I25"/>
  <c r="E26"/>
  <c r="F6" i="2"/>
  <c r="F9"/>
  <c r="C59" i="8"/>
  <c r="M49"/>
  <c r="O34"/>
  <c r="O36"/>
  <c r="I35"/>
  <c r="I37"/>
  <c r="I38"/>
  <c r="I39"/>
  <c r="K21"/>
  <c r="J22" i="9"/>
  <c r="J23"/>
  <c r="F23"/>
  <c r="L23" i="2"/>
  <c r="D7"/>
  <c r="D9"/>
  <c r="H12"/>
  <c r="E59" i="8"/>
  <c r="E60"/>
  <c r="M48"/>
  <c r="E37"/>
  <c r="E34"/>
  <c r="E35"/>
  <c r="E39"/>
  <c r="K24"/>
  <c r="K25"/>
  <c r="K26"/>
  <c r="K22"/>
  <c r="K23"/>
  <c r="C23"/>
  <c r="C25"/>
  <c r="L27"/>
  <c r="M27" s="1"/>
  <c r="G22"/>
  <c r="G23"/>
  <c r="G24"/>
  <c r="G25"/>
  <c r="G26"/>
  <c r="L13"/>
  <c r="M9" s="1"/>
  <c r="I59"/>
  <c r="G58"/>
  <c r="G60"/>
  <c r="C63"/>
  <c r="C46"/>
  <c r="C48"/>
  <c r="C49"/>
  <c r="C50"/>
  <c r="C51"/>
  <c r="S47"/>
  <c r="G35"/>
  <c r="C37"/>
  <c r="G37"/>
  <c r="F25" i="9"/>
  <c r="H22"/>
  <c r="H23"/>
  <c r="H24"/>
  <c r="N6"/>
  <c r="F25" i="2"/>
  <c r="F27"/>
  <c r="F29"/>
  <c r="F30"/>
  <c r="H27"/>
  <c r="H28"/>
  <c r="J6"/>
  <c r="J10"/>
  <c r="F12"/>
  <c r="I26" i="8"/>
  <c r="E21"/>
  <c r="S48"/>
  <c r="Q46"/>
  <c r="E61"/>
  <c r="E62"/>
  <c r="S46"/>
  <c r="Q50"/>
  <c r="Q51"/>
  <c r="Q36"/>
  <c r="Q39"/>
  <c r="S39"/>
  <c r="R40"/>
  <c r="S40" s="1"/>
  <c r="E36"/>
  <c r="E12"/>
  <c r="K8"/>
  <c r="K10"/>
  <c r="K7"/>
  <c r="K9"/>
  <c r="K11"/>
  <c r="K12"/>
  <c r="I12" s="1"/>
  <c r="C7"/>
  <c r="C8"/>
  <c r="C9"/>
  <c r="C10"/>
  <c r="C11"/>
  <c r="C12"/>
  <c r="G13"/>
  <c r="I61"/>
  <c r="G61" s="1"/>
  <c r="C61"/>
  <c r="C62"/>
  <c r="G47"/>
  <c r="G48"/>
  <c r="O46"/>
  <c r="S50"/>
  <c r="S35"/>
  <c r="C35"/>
  <c r="G36"/>
  <c r="C38"/>
  <c r="D25" i="2"/>
  <c r="D26"/>
  <c r="D29"/>
  <c r="J25"/>
  <c r="J27"/>
  <c r="J29"/>
  <c r="L8"/>
  <c r="L10"/>
  <c r="D6"/>
  <c r="D8"/>
  <c r="D10"/>
  <c r="D11"/>
  <c r="D12"/>
  <c r="M15"/>
  <c r="N15" s="1"/>
  <c r="F10"/>
  <c r="F13"/>
  <c r="H6"/>
  <c r="H7"/>
  <c r="H8"/>
  <c r="H9"/>
  <c r="H10"/>
  <c r="H11"/>
  <c r="H13"/>
  <c r="H14"/>
  <c r="H7" i="4"/>
  <c r="AJ7"/>
  <c r="AJ14"/>
  <c r="AJ12"/>
  <c r="AJ8"/>
  <c r="AJ9"/>
  <c r="AJ10"/>
  <c r="AJ11"/>
  <c r="AJ13"/>
  <c r="Z7"/>
  <c r="T7"/>
  <c r="N7"/>
  <c r="AL9"/>
  <c r="AF7"/>
  <c r="AG14"/>
  <c r="AH7" s="1"/>
  <c r="AK7"/>
  <c r="AL7" s="1"/>
  <c r="AL13"/>
  <c r="AL11"/>
  <c r="AL10"/>
  <c r="AL8"/>
  <c r="M63" i="8"/>
  <c r="M59"/>
  <c r="E63"/>
  <c r="Q59"/>
  <c r="Q48"/>
  <c r="Q49"/>
  <c r="K50"/>
  <c r="K51"/>
  <c r="G49"/>
  <c r="K35"/>
  <c r="K36"/>
  <c r="K37"/>
  <c r="E40"/>
  <c r="L64"/>
  <c r="M58"/>
  <c r="M60"/>
  <c r="M62"/>
  <c r="I63"/>
  <c r="G59"/>
  <c r="G63"/>
  <c r="G46"/>
  <c r="G50"/>
  <c r="G51"/>
  <c r="L52"/>
  <c r="M52" s="1"/>
  <c r="M46"/>
  <c r="M47"/>
  <c r="M51"/>
  <c r="I52"/>
  <c r="S49"/>
  <c r="O50"/>
  <c r="M50" s="1"/>
  <c r="S51"/>
  <c r="O52"/>
  <c r="R52"/>
  <c r="S52" s="1"/>
  <c r="S36"/>
  <c r="S37"/>
  <c r="O38"/>
  <c r="M38" s="1"/>
  <c r="O39"/>
  <c r="M39" s="1"/>
  <c r="O40"/>
  <c r="L40"/>
  <c r="M35"/>
  <c r="M36"/>
  <c r="M37"/>
  <c r="M40"/>
  <c r="F40"/>
  <c r="G40" s="1"/>
  <c r="N64"/>
  <c r="O63" s="1"/>
  <c r="G38"/>
  <c r="C39"/>
  <c r="S38" s="1"/>
  <c r="C40"/>
  <c r="R58"/>
  <c r="S58" s="1"/>
  <c r="M13"/>
  <c r="D41" i="9"/>
  <c r="F41"/>
  <c r="D26"/>
  <c r="J25"/>
  <c r="F26"/>
  <c r="H26"/>
  <c r="L10"/>
  <c r="J12"/>
  <c r="H11"/>
  <c r="J11"/>
  <c r="F12"/>
  <c r="L24" i="2"/>
  <c r="L25"/>
  <c r="L26"/>
  <c r="L27"/>
  <c r="L28"/>
  <c r="L29"/>
  <c r="L30"/>
  <c r="L13"/>
  <c r="C48"/>
  <c r="J11"/>
  <c r="J12"/>
  <c r="J13"/>
  <c r="J14"/>
  <c r="F48"/>
  <c r="D48"/>
  <c r="H40"/>
  <c r="H42"/>
  <c r="H43"/>
  <c r="E48"/>
  <c r="D31"/>
  <c r="H31"/>
  <c r="G48"/>
  <c r="H47"/>
  <c r="F39"/>
  <c r="N23"/>
  <c r="H39"/>
  <c r="H44"/>
  <c r="H46"/>
  <c r="D39"/>
  <c r="H41"/>
  <c r="H45"/>
  <c r="M8" i="8" l="1"/>
  <c r="M12"/>
  <c r="M23"/>
  <c r="M11"/>
  <c r="M10"/>
  <c r="M7"/>
  <c r="M21"/>
  <c r="M25"/>
  <c r="M22"/>
  <c r="M26"/>
  <c r="N26" i="9"/>
  <c r="N23"/>
  <c r="N20"/>
  <c r="N22"/>
  <c r="N25"/>
  <c r="N21"/>
  <c r="N24"/>
  <c r="M24" i="8"/>
  <c r="N6" i="2"/>
  <c r="N13"/>
  <c r="N14"/>
  <c r="N11"/>
  <c r="N12"/>
  <c r="N9"/>
  <c r="N7"/>
  <c r="N10"/>
  <c r="N8"/>
  <c r="Q61" i="8"/>
  <c r="Q62"/>
  <c r="Q64"/>
  <c r="O59"/>
  <c r="AF14" i="4"/>
  <c r="AK14"/>
  <c r="AL14" s="1"/>
  <c r="AH14"/>
  <c r="AH12"/>
  <c r="AH11"/>
  <c r="AH10"/>
  <c r="AH13"/>
  <c r="AH9"/>
  <c r="AH8"/>
  <c r="Q63" i="8"/>
  <c r="Q58"/>
  <c r="M64"/>
  <c r="O64"/>
  <c r="O60"/>
  <c r="R64"/>
  <c r="S64" s="1"/>
  <c r="O62"/>
  <c r="O61"/>
  <c r="O58"/>
  <c r="L26" i="9"/>
  <c r="N31" i="2"/>
  <c r="N30"/>
  <c r="N28"/>
  <c r="N26"/>
  <c r="N24"/>
  <c r="H48"/>
  <c r="N29"/>
  <c r="N22"/>
  <c r="N25"/>
  <c r="N27"/>
  <c r="R62" i="8"/>
  <c r="S62" s="1"/>
  <c r="R63"/>
  <c r="S63" s="1"/>
  <c r="R60"/>
  <c r="S60" s="1"/>
  <c r="Q60"/>
  <c r="R61"/>
  <c r="S61" s="1"/>
  <c r="R59"/>
  <c r="S59" s="1"/>
  <c r="F52"/>
  <c r="G52" s="1"/>
  <c r="F64"/>
  <c r="G64" s="1"/>
  <c r="G14" i="4" l="1"/>
  <c r="H14" s="1"/>
  <c r="Y14"/>
  <c r="Z14" s="1"/>
  <c r="F12" i="11"/>
  <c r="F15"/>
  <c r="F23"/>
  <c r="F10"/>
  <c r="F24"/>
  <c r="F29"/>
  <c r="F9"/>
  <c r="F17"/>
  <c r="F26"/>
  <c r="F27"/>
  <c r="F8"/>
  <c r="F7"/>
  <c r="F19"/>
  <c r="F21"/>
  <c r="F11"/>
  <c r="F16"/>
  <c r="F6"/>
</calcChain>
</file>

<file path=xl/sharedStrings.xml><?xml version="1.0" encoding="utf-8"?>
<sst xmlns="http://schemas.openxmlformats.org/spreadsheetml/2006/main" count="509" uniqueCount="134">
  <si>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</si>
  <si>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</si>
  <si>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</si>
  <si>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</si>
  <si>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</si>
  <si>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</si>
  <si>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</si>
  <si>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</si>
  <si>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</si>
  <si>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</si>
  <si>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</si>
  <si>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</si>
  <si>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</si>
  <si>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</si>
  <si>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</si>
  <si>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</si>
  <si>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</si>
  <si>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-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</si>
  <si>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</si>
  <si>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</si>
  <si>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</si>
  <si>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</si>
  <si>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</si>
  <si>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</si>
  <si>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</si>
  <si>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</si>
  <si>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</si>
  <si>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</si>
  <si>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</si>
  <si>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</si>
  <si>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</si>
  <si>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</si>
  <si>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</si>
  <si>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</si>
  <si>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</si>
  <si>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</si>
  <si>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</si>
  <si>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</si>
  <si>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</si>
  <si>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</si>
  <si>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</si>
  <si>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</si>
  <si>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</si>
  <si>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</si>
  <si>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</si>
  <si>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</si>
  <si>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</si>
  <si>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</si>
  <si>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</si>
  <si>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</si>
  <si>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</si>
  <si>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</si>
  <si>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</si>
  <si>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</si>
  <si>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</si>
  <si>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</si>
  <si>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</si>
  <si>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</si>
  <si>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</si>
  <si>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</si>
  <si>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</si>
  <si>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</si>
  <si>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</si>
  <si>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</si>
  <si>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</si>
  <si>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</si>
  <si>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</si>
  <si>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</si>
  <si>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</si>
  <si>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</si>
  <si>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</si>
  <si>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</si>
  <si>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</si>
  <si>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</si>
  <si>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50-54</t>
  </si>
  <si>
    <t>55-59</t>
  </si>
  <si>
    <t>ΤΡΙΤΟΒΑΘΜΙΑ ΕΚΠΑΙΔΕΥΣΗ</t>
  </si>
  <si>
    <t>ΔΕΥΤΕΡΟΒΑΘΜΙΑ ΓΕΝΙΚΗ ΚΑΙ ΤΕΧΝΙΚΗ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</si>
  <si>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</si>
  <si>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</si>
  <si>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</si>
  <si>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</si>
  <si>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</si>
  <si>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ΣΕΡΒΙΑ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</si>
  <si>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</si>
  <si>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</si>
  <si>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</si>
  <si>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</si>
  <si>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ΣΥΓΚΕΚΡΙΜΕΝΕΣ ΧΩΡΕΣ ΚΑΤΑ ΜΗΝΑ</t>
  </si>
  <si>
    <t>ΛΙΘΟΥΑΝΙΑ</t>
  </si>
  <si>
    <t>ΓΕΩΡΓΙΑ</t>
  </si>
  <si>
    <t>ΕΛΒΕΤΙΑ</t>
  </si>
  <si>
    <t>Μάιος 2013</t>
  </si>
  <si>
    <t>Ιούνιος 2013</t>
  </si>
  <si>
    <t>Ιούλιος 2013</t>
  </si>
  <si>
    <t>Αύγ. 2013</t>
  </si>
  <si>
    <t>Σεπτ. 2013</t>
  </si>
  <si>
    <t>ΡΩΣΣΙΑ</t>
  </si>
  <si>
    <t>ΟΥΚΡΑΝΙΑ</t>
  </si>
  <si>
    <t>Οκτ. 2013</t>
  </si>
  <si>
    <t>ΝΟΡΒΗΓΙΑ</t>
  </si>
  <si>
    <t>Νοέμ. 2013</t>
  </si>
  <si>
    <t>Γεν. Σύνολο μήνα</t>
  </si>
  <si>
    <t>Δεκ. 2013</t>
  </si>
  <si>
    <t>ΣΤΗΝ ΚΑΤΗΓΟΡΙΑ ΝΕΟΕΙΣΕΡΧΟΜΕΝΩΝ ΚΑΤΑ ΗΛΙΚΙΑ ΚΑΙ ΜΟΡΦΩΤΙΚΟ ΕΠΙΠΕΔΟ</t>
  </si>
  <si>
    <t>Ιαν. 2014</t>
  </si>
  <si>
    <t>ΚΑΤΑ ΚΟΙΝΟΤΗΤΑ</t>
  </si>
  <si>
    <t>ΕΣΘΟΝΙΑ</t>
  </si>
  <si>
    <t>Φεβ. 2014</t>
  </si>
  <si>
    <t>ΣΟΥΗΔΙΑ</t>
  </si>
  <si>
    <t>ΤΣΕΧΙΑ</t>
  </si>
  <si>
    <t>ΙΡΛΑΝΔΙΑ</t>
  </si>
  <si>
    <t>ΜΑΛΤΑ</t>
  </si>
  <si>
    <t>Μάρτ. 2014</t>
  </si>
  <si>
    <t>Συν. Μάρτη 2014</t>
  </si>
  <si>
    <t>Απρίλιος</t>
  </si>
  <si>
    <t>Απρίλ.2014</t>
  </si>
  <si>
    <t>Απρ. 2014</t>
  </si>
  <si>
    <t>Συν. Απρίλης 2014</t>
  </si>
  <si>
    <t>ΝΕΟΕΙΣΕΡΧΟΜΕΝΩΝ ΚΑΤΑ ΜΟΡΦΩΤΙΚΟ ΕΠΙΠΕΔΟ ΚΑΙ ΕΠΑΡΧΙΑ - Μάιος 2014</t>
  </si>
  <si>
    <t>Μάιος</t>
  </si>
  <si>
    <t>Μάιος 2014</t>
  </si>
  <si>
    <t>Σ Απρίλ.΄14</t>
  </si>
  <si>
    <t>Σ Μάιος ΄14</t>
  </si>
  <si>
    <t>ΑΛΒΑΝΙΑ</t>
  </si>
  <si>
    <t>ΑΥΣΤΡΙΑ</t>
  </si>
  <si>
    <t>ΛΕΤΟΝΙΑ</t>
  </si>
  <si>
    <t xml:space="preserve">ΚΑΤΑ ΧΩΡΑ ΠΡΟΕΛΕΥΣΗΣ -Μάιος 2014 </t>
  </si>
  <si>
    <t>ΚΑΤΑ ΕΠΙΘΥΜΗΤΟ ΕΠΑΓΓΕΛΜΑ- Μάιος 2014</t>
  </si>
  <si>
    <t>ΣΤΟ ΣΥΝΟΛΟ ΤΩΝ ΝΕΟΕΙΣΕΡΧΟΜΕΝΩΝ ΑΝΕΡΓΩΝ ΚΑΤΑ ΕΠΙΘΥΜΗΤΟ ΕΠΑΓΓΕΛΜΑ - Μάιος 2014</t>
  </si>
  <si>
    <t xml:space="preserve"> ΚΑΤΑ ΜΟΡΦΩΤΙΚΟ ΕΠΙΠΕΔΟ ΚΑΙ ΗΛΙΚΙΑ - Μάιος 2014</t>
  </si>
  <si>
    <t xml:space="preserve"> ΚΑΤΑ ΜΟΡΦΩΤΙΚΟ ΕΠΙΠΕΔΟ - Μάιος 2014</t>
  </si>
  <si>
    <t>ΚΑΤΑ ΚΟΙΝΟΤΗΤΑ- Μάιος 2014</t>
  </si>
  <si>
    <t>Συν. Μάη 2014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</si>
</sst>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Arial"/>
      <family val="2"/>
      <charset val="161"/>
    </font>
    <font>
      <b/>
      <sz val="8"/>
      <name val="Arial"/>
      <family val="2"/>
    </font>
    <font>
      <b/>
      <sz val="8"/>
      <name val="Calibri"/>
      <family val="2"/>
      <charset val="161"/>
    </font>
    <font>
      <b/>
      <sz val="8"/>
      <name val="Arial"/>
      <family val="2"/>
      <charset val="161"/>
    </font>
    <font>
      <sz val="9"/>
      <color indexed="8"/>
      <name val="Calibri"/>
      <family val="2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4"/>
      <name val="Calibri"/>
      <family val="2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10"/>
      <name val="Calibri"/>
      <family val="2"/>
      <charset val="161"/>
    </font>
    <font>
      <b/>
      <sz val="9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name val="Calibri"/>
      <family val="2"/>
    </font>
    <font>
      <b/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2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left"/>
    </xf>
    <xf numFmtId="0" fontId="3" fillId="0" borderId="7" xfId="0" applyFont="1" applyFill="1" applyBorder="1"/>
    <xf numFmtId="0" fontId="5" fillId="0" borderId="7" xfId="0" applyFont="1" applyFill="1" applyBorder="1"/>
    <xf numFmtId="9" fontId="3" fillId="0" borderId="4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9" fontId="3" fillId="0" borderId="6" xfId="0" applyNumberFormat="1" applyFont="1" applyFill="1" applyBorder="1"/>
    <xf numFmtId="9" fontId="6" fillId="0" borderId="12" xfId="0" applyNumberFormat="1" applyFont="1" applyFill="1" applyBorder="1"/>
    <xf numFmtId="9" fontId="3" fillId="0" borderId="3" xfId="0" applyNumberFormat="1" applyFont="1" applyFill="1" applyBorder="1"/>
    <xf numFmtId="9" fontId="3" fillId="0" borderId="5" xfId="0" applyNumberFormat="1" applyFont="1" applyFill="1" applyBorder="1"/>
    <xf numFmtId="9" fontId="3" fillId="0" borderId="7" xfId="0" applyNumberFormat="1" applyFont="1" applyFill="1" applyBorder="1"/>
    <xf numFmtId="0" fontId="2" fillId="0" borderId="0" xfId="0" applyFont="1"/>
    <xf numFmtId="0" fontId="2" fillId="2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8" fillId="0" borderId="7" xfId="0" applyFont="1" applyBorder="1"/>
    <xf numFmtId="0" fontId="6" fillId="0" borderId="17" xfId="0" applyFont="1" applyBorder="1"/>
    <xf numFmtId="9" fontId="6" fillId="0" borderId="18" xfId="1" applyFont="1" applyFill="1" applyBorder="1"/>
    <xf numFmtId="9" fontId="7" fillId="3" borderId="15" xfId="1" applyFont="1" applyFill="1" applyBorder="1"/>
    <xf numFmtId="9" fontId="6" fillId="0" borderId="18" xfId="0" applyNumberFormat="1" applyFont="1" applyFill="1" applyBorder="1"/>
    <xf numFmtId="9" fontId="7" fillId="3" borderId="15" xfId="0" applyNumberFormat="1" applyFont="1" applyFill="1" applyBorder="1"/>
    <xf numFmtId="0" fontId="7" fillId="0" borderId="0" xfId="0" applyFont="1"/>
    <xf numFmtId="0" fontId="6" fillId="0" borderId="19" xfId="0" applyFont="1" applyFill="1" applyBorder="1"/>
    <xf numFmtId="0" fontId="6" fillId="0" borderId="20" xfId="0" applyFont="1" applyFill="1" applyBorder="1"/>
    <xf numFmtId="1" fontId="6" fillId="0" borderId="18" xfId="1" applyNumberFormat="1" applyFont="1" applyFill="1" applyBorder="1"/>
    <xf numFmtId="1" fontId="6" fillId="0" borderId="18" xfId="0" applyNumberFormat="1" applyFont="1" applyFill="1" applyBorder="1"/>
    <xf numFmtId="0" fontId="6" fillId="0" borderId="8" xfId="0" applyFont="1" applyFill="1" applyBorder="1"/>
    <xf numFmtId="0" fontId="6" fillId="0" borderId="0" xfId="0" applyFont="1" applyBorder="1"/>
    <xf numFmtId="0" fontId="6" fillId="0" borderId="21" xfId="0" applyFont="1" applyBorder="1"/>
    <xf numFmtId="0" fontId="6" fillId="0" borderId="1" xfId="0" applyFont="1" applyFill="1" applyBorder="1"/>
    <xf numFmtId="0" fontId="6" fillId="0" borderId="11" xfId="0" applyFont="1" applyFill="1" applyBorder="1"/>
    <xf numFmtId="9" fontId="6" fillId="0" borderId="23" xfId="1" applyFont="1" applyFill="1" applyBorder="1"/>
    <xf numFmtId="9" fontId="6" fillId="0" borderId="24" xfId="1" applyFont="1" applyFill="1" applyBorder="1"/>
    <xf numFmtId="9" fontId="6" fillId="0" borderId="16" xfId="0" applyNumberFormat="1" applyFont="1" applyFill="1" applyBorder="1"/>
    <xf numFmtId="9" fontId="6" fillId="0" borderId="9" xfId="0" applyNumberFormat="1" applyFont="1" applyFill="1" applyBorder="1"/>
    <xf numFmtId="9" fontId="9" fillId="0" borderId="18" xfId="1" applyFont="1" applyFill="1" applyBorder="1"/>
    <xf numFmtId="1" fontId="9" fillId="0" borderId="18" xfId="1" applyNumberFormat="1" applyFont="1" applyFill="1" applyBorder="1"/>
    <xf numFmtId="9" fontId="9" fillId="0" borderId="18" xfId="0" applyNumberFormat="1" applyFont="1" applyFill="1" applyBorder="1"/>
    <xf numFmtId="1" fontId="9" fillId="0" borderId="18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8" fillId="0" borderId="7" xfId="0" applyFont="1" applyFill="1" applyBorder="1"/>
    <xf numFmtId="0" fontId="6" fillId="0" borderId="17" xfId="0" applyFont="1" applyFill="1" applyBorder="1"/>
    <xf numFmtId="0" fontId="6" fillId="0" borderId="9" xfId="0" applyFont="1" applyFill="1" applyBorder="1"/>
    <xf numFmtId="0" fontId="7" fillId="0" borderId="7" xfId="0" applyFont="1" applyFill="1" applyBorder="1"/>
    <xf numFmtId="0" fontId="7" fillId="0" borderId="24" xfId="0" applyFont="1" applyFill="1" applyBorder="1"/>
    <xf numFmtId="0" fontId="5" fillId="0" borderId="25" xfId="0" applyFont="1" applyFill="1" applyBorder="1"/>
    <xf numFmtId="0" fontId="5" fillId="0" borderId="25" xfId="0" applyFont="1" applyFill="1" applyBorder="1" applyAlignment="1">
      <alignment horizontal="left"/>
    </xf>
    <xf numFmtId="3" fontId="6" fillId="0" borderId="18" xfId="0" applyNumberFormat="1" applyFont="1" applyFill="1" applyBorder="1"/>
    <xf numFmtId="0" fontId="12" fillId="0" borderId="0" xfId="0" applyFont="1"/>
    <xf numFmtId="9" fontId="13" fillId="0" borderId="0" xfId="1" applyFont="1"/>
    <xf numFmtId="0" fontId="19" fillId="0" borderId="0" xfId="0" applyFont="1"/>
    <xf numFmtId="0" fontId="14" fillId="0" borderId="0" xfId="0" applyFont="1"/>
    <xf numFmtId="0" fontId="13" fillId="0" borderId="0" xfId="0" applyFont="1"/>
    <xf numFmtId="0" fontId="15" fillId="0" borderId="0" xfId="0" applyFont="1"/>
    <xf numFmtId="0" fontId="7" fillId="0" borderId="25" xfId="0" applyFont="1" applyFill="1" applyBorder="1" applyAlignment="1">
      <alignment wrapText="1"/>
    </xf>
    <xf numFmtId="0" fontId="10" fillId="0" borderId="0" xfId="0" applyFont="1"/>
    <xf numFmtId="0" fontId="20" fillId="0" borderId="0" xfId="0" applyFont="1"/>
    <xf numFmtId="9" fontId="21" fillId="0" borderId="18" xfId="0" applyNumberFormat="1" applyFont="1" applyFill="1" applyBorder="1"/>
    <xf numFmtId="0" fontId="22" fillId="0" borderId="0" xfId="0" applyFont="1"/>
    <xf numFmtId="0" fontId="21" fillId="0" borderId="0" xfId="0" applyFont="1"/>
    <xf numFmtId="0" fontId="20" fillId="0" borderId="1" xfId="0" applyFont="1" applyFill="1" applyBorder="1"/>
    <xf numFmtId="0" fontId="21" fillId="0" borderId="8" xfId="0" applyFont="1" applyFill="1" applyBorder="1"/>
    <xf numFmtId="0" fontId="20" fillId="0" borderId="2" xfId="0" applyFont="1" applyFill="1" applyBorder="1"/>
    <xf numFmtId="0" fontId="21" fillId="0" borderId="7" xfId="0" applyFont="1" applyFill="1" applyBorder="1"/>
    <xf numFmtId="9" fontId="22" fillId="0" borderId="0" xfId="1" applyFont="1"/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9" fontId="21" fillId="0" borderId="18" xfId="1" applyFont="1" applyFill="1" applyBorder="1"/>
    <xf numFmtId="1" fontId="21" fillId="0" borderId="18" xfId="1" applyNumberFormat="1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/>
    <xf numFmtId="9" fontId="21" fillId="0" borderId="0" xfId="1" applyFont="1" applyFill="1" applyBorder="1"/>
    <xf numFmtId="1" fontId="20" fillId="0" borderId="0" xfId="0" applyNumberFormat="1" applyFont="1" applyFill="1" applyBorder="1"/>
    <xf numFmtId="1" fontId="21" fillId="0" borderId="0" xfId="1" applyNumberFormat="1" applyFont="1" applyFill="1" applyBorder="1"/>
    <xf numFmtId="0" fontId="22" fillId="0" borderId="0" xfId="0" applyNumberFormat="1" applyFont="1" applyBorder="1"/>
    <xf numFmtId="0" fontId="20" fillId="0" borderId="0" xfId="0" applyFont="1" applyBorder="1"/>
    <xf numFmtId="1" fontId="20" fillId="0" borderId="0" xfId="1" applyNumberFormat="1" applyFont="1" applyFill="1" applyBorder="1"/>
    <xf numFmtId="9" fontId="20" fillId="0" borderId="0" xfId="0" applyNumberFormat="1" applyFont="1" applyFill="1" applyBorder="1"/>
    <xf numFmtId="0" fontId="23" fillId="0" borderId="0" xfId="0" applyFont="1"/>
    <xf numFmtId="0" fontId="0" fillId="0" borderId="18" xfId="0" applyNumberFormat="1" applyBorder="1"/>
    <xf numFmtId="9" fontId="9" fillId="0" borderId="31" xfId="1" applyFont="1" applyFill="1" applyBorder="1"/>
    <xf numFmtId="0" fontId="24" fillId="0" borderId="7" xfId="0" applyFont="1" applyBorder="1"/>
    <xf numFmtId="0" fontId="25" fillId="0" borderId="7" xfId="0" applyFont="1" applyBorder="1"/>
    <xf numFmtId="1" fontId="6" fillId="3" borderId="18" xfId="0" applyNumberFormat="1" applyFont="1" applyFill="1" applyBorder="1"/>
    <xf numFmtId="9" fontId="6" fillId="3" borderId="18" xfId="1" applyFont="1" applyFill="1" applyBorder="1"/>
    <xf numFmtId="9" fontId="8" fillId="3" borderId="18" xfId="1" applyFont="1" applyFill="1" applyBorder="1"/>
    <xf numFmtId="1" fontId="8" fillId="3" borderId="18" xfId="1" applyNumberFormat="1" applyFont="1" applyFill="1" applyBorder="1"/>
    <xf numFmtId="9" fontId="8" fillId="3" borderId="18" xfId="0" applyNumberFormat="1" applyFont="1" applyFill="1" applyBorder="1"/>
    <xf numFmtId="1" fontId="8" fillId="3" borderId="32" xfId="1" applyNumberFormat="1" applyFont="1" applyFill="1" applyBorder="1"/>
    <xf numFmtId="0" fontId="26" fillId="0" borderId="0" xfId="0" applyFont="1"/>
    <xf numFmtId="0" fontId="0" fillId="3" borderId="0" xfId="0" applyFill="1"/>
    <xf numFmtId="0" fontId="19" fillId="0" borderId="0" xfId="0" applyFont="1" applyFill="1"/>
    <xf numFmtId="0" fontId="0" fillId="0" borderId="0" xfId="0" applyFill="1"/>
    <xf numFmtId="9" fontId="13" fillId="0" borderId="0" xfId="1" applyFont="1" applyFill="1"/>
    <xf numFmtId="9" fontId="13" fillId="0" borderId="0" xfId="1" applyFont="1" applyFill="1" applyBorder="1"/>
    <xf numFmtId="0" fontId="12" fillId="0" borderId="0" xfId="0" applyFont="1" applyFill="1"/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/>
    <xf numFmtId="9" fontId="9" fillId="0" borderId="16" xfId="0" applyNumberFormat="1" applyFont="1" applyFill="1" applyBorder="1"/>
    <xf numFmtId="9" fontId="9" fillId="0" borderId="12" xfId="0" applyNumberFormat="1" applyFont="1" applyFill="1" applyBorder="1"/>
    <xf numFmtId="9" fontId="9" fillId="0" borderId="9" xfId="0" applyNumberFormat="1" applyFont="1" applyFill="1" applyBorder="1"/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2" fillId="0" borderId="33" xfId="0" applyFont="1" applyFill="1" applyBorder="1" applyAlignment="1"/>
    <xf numFmtId="0" fontId="7" fillId="0" borderId="25" xfId="0" applyFont="1" applyBorder="1" applyAlignment="1">
      <alignment wrapText="1"/>
    </xf>
    <xf numFmtId="0" fontId="2" fillId="0" borderId="35" xfId="0" applyFont="1" applyFill="1" applyBorder="1" applyAlignment="1">
      <alignment horizontal="center"/>
    </xf>
    <xf numFmtId="1" fontId="9" fillId="3" borderId="2" xfId="0" applyNumberFormat="1" applyFont="1" applyFill="1" applyBorder="1"/>
    <xf numFmtId="9" fontId="9" fillId="3" borderId="2" xfId="1" applyFont="1" applyFill="1" applyBorder="1"/>
    <xf numFmtId="0" fontId="20" fillId="0" borderId="3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9" fillId="3" borderId="2" xfId="0" applyFont="1" applyFill="1" applyBorder="1"/>
    <xf numFmtId="9" fontId="9" fillId="3" borderId="2" xfId="0" applyNumberFormat="1" applyFont="1" applyFill="1" applyBorder="1"/>
    <xf numFmtId="0" fontId="6" fillId="0" borderId="38" xfId="0" applyFont="1" applyFill="1" applyBorder="1"/>
    <xf numFmtId="0" fontId="7" fillId="3" borderId="2" xfId="0" applyFont="1" applyFill="1" applyBorder="1"/>
    <xf numFmtId="1" fontId="7" fillId="3" borderId="2" xfId="0" applyNumberFormat="1" applyFont="1" applyFill="1" applyBorder="1"/>
    <xf numFmtId="9" fontId="7" fillId="3" borderId="2" xfId="1" applyFont="1" applyFill="1" applyBorder="1"/>
    <xf numFmtId="0" fontId="7" fillId="0" borderId="40" xfId="0" applyFont="1" applyFill="1" applyBorder="1" applyAlignment="1">
      <alignment horizontal="center"/>
    </xf>
    <xf numFmtId="9" fontId="4" fillId="0" borderId="18" xfId="0" applyNumberFormat="1" applyFont="1" applyFill="1" applyBorder="1"/>
    <xf numFmtId="3" fontId="4" fillId="0" borderId="18" xfId="0" applyNumberFormat="1" applyFont="1" applyFill="1" applyBorder="1"/>
    <xf numFmtId="0" fontId="7" fillId="0" borderId="38" xfId="0" applyFont="1" applyFill="1" applyBorder="1" applyAlignment="1">
      <alignment wrapText="1"/>
    </xf>
    <xf numFmtId="0" fontId="7" fillId="0" borderId="43" xfId="0" applyFont="1" applyFill="1" applyBorder="1"/>
    <xf numFmtId="9" fontId="7" fillId="0" borderId="44" xfId="0" applyNumberFormat="1" applyFont="1" applyFill="1" applyBorder="1"/>
    <xf numFmtId="0" fontId="8" fillId="0" borderId="43" xfId="0" applyFont="1" applyFill="1" applyBorder="1"/>
    <xf numFmtId="9" fontId="7" fillId="0" borderId="42" xfId="0" applyNumberFormat="1" applyFont="1" applyFill="1" applyBorder="1"/>
    <xf numFmtId="0" fontId="0" fillId="0" borderId="0" xfId="0" applyBorder="1"/>
    <xf numFmtId="0" fontId="24" fillId="0" borderId="0" xfId="0" applyFont="1" applyBorder="1"/>
    <xf numFmtId="0" fontId="25" fillId="0" borderId="0" xfId="0" applyFont="1" applyBorder="1"/>
    <xf numFmtId="9" fontId="29" fillId="0" borderId="24" xfId="1" applyFont="1" applyBorder="1"/>
    <xf numFmtId="9" fontId="29" fillId="0" borderId="17" xfId="1" applyFont="1" applyBorder="1"/>
    <xf numFmtId="9" fontId="30" fillId="0" borderId="3" xfId="1" applyFont="1" applyFill="1" applyBorder="1" applyAlignment="1">
      <alignment horizontal="center"/>
    </xf>
    <xf numFmtId="9" fontId="30" fillId="0" borderId="22" xfId="1" applyFont="1" applyFill="1" applyBorder="1" applyAlignment="1">
      <alignment horizontal="center"/>
    </xf>
    <xf numFmtId="1" fontId="29" fillId="0" borderId="9" xfId="1" applyNumberFormat="1" applyFont="1" applyFill="1" applyBorder="1"/>
    <xf numFmtId="9" fontId="29" fillId="0" borderId="15" xfId="1" applyFont="1" applyFill="1" applyBorder="1"/>
    <xf numFmtId="9" fontId="9" fillId="3" borderId="10" xfId="0" applyNumberFormat="1" applyFont="1" applyFill="1" applyBorder="1"/>
    <xf numFmtId="9" fontId="7" fillId="3" borderId="10" xfId="1" applyFont="1" applyFill="1" applyBorder="1"/>
    <xf numFmtId="9" fontId="30" fillId="0" borderId="9" xfId="1" applyFont="1" applyFill="1" applyBorder="1" applyAlignment="1">
      <alignment horizontal="left" wrapText="1"/>
    </xf>
    <xf numFmtId="0" fontId="2" fillId="2" borderId="39" xfId="0" applyFont="1" applyFill="1" applyBorder="1" applyAlignment="1">
      <alignment horizontal="center"/>
    </xf>
    <xf numFmtId="0" fontId="7" fillId="3" borderId="18" xfId="0" applyFont="1" applyFill="1" applyBorder="1"/>
    <xf numFmtId="0" fontId="7" fillId="0" borderId="38" xfId="0" applyFont="1" applyBorder="1" applyAlignment="1">
      <alignment wrapText="1"/>
    </xf>
    <xf numFmtId="9" fontId="7" fillId="3" borderId="40" xfId="0" applyNumberFormat="1" applyFont="1" applyFill="1" applyBorder="1"/>
    <xf numFmtId="0" fontId="7" fillId="3" borderId="50" xfId="0" applyFont="1" applyFill="1" applyBorder="1"/>
    <xf numFmtId="0" fontId="7" fillId="3" borderId="51" xfId="0" applyFont="1" applyFill="1" applyBorder="1"/>
    <xf numFmtId="9" fontId="7" fillId="3" borderId="52" xfId="0" applyNumberFormat="1" applyFont="1" applyFill="1" applyBorder="1"/>
    <xf numFmtId="9" fontId="7" fillId="3" borderId="53" xfId="0" applyNumberFormat="1" applyFont="1" applyFill="1" applyBorder="1"/>
    <xf numFmtId="0" fontId="7" fillId="3" borderId="52" xfId="0" applyFont="1" applyFill="1" applyBorder="1"/>
    <xf numFmtId="9" fontId="7" fillId="3" borderId="13" xfId="0" applyNumberFormat="1" applyFont="1" applyFill="1" applyBorder="1"/>
    <xf numFmtId="0" fontId="5" fillId="0" borderId="37" xfId="0" applyFont="1" applyFill="1" applyBorder="1"/>
    <xf numFmtId="3" fontId="3" fillId="0" borderId="14" xfId="0" applyNumberFormat="1" applyFont="1" applyFill="1" applyBorder="1"/>
    <xf numFmtId="9" fontId="3" fillId="0" borderId="13" xfId="0" applyNumberFormat="1" applyFont="1" applyFill="1" applyBorder="1"/>
    <xf numFmtId="3" fontId="3" fillId="0" borderId="51" xfId="0" applyNumberFormat="1" applyFont="1" applyFill="1" applyBorder="1"/>
    <xf numFmtId="9" fontId="3" fillId="0" borderId="53" xfId="0" applyNumberFormat="1" applyFont="1" applyFill="1" applyBorder="1"/>
    <xf numFmtId="9" fontId="8" fillId="0" borderId="13" xfId="0" applyNumberFormat="1" applyFont="1" applyBorder="1"/>
    <xf numFmtId="0" fontId="5" fillId="0" borderId="50" xfId="0" applyFont="1" applyFill="1" applyBorder="1"/>
    <xf numFmtId="9" fontId="8" fillId="0" borderId="13" xfId="0" applyNumberFormat="1" applyFont="1" applyFill="1" applyBorder="1"/>
    <xf numFmtId="9" fontId="8" fillId="0" borderId="50" xfId="0" applyNumberFormat="1" applyFont="1" applyFill="1" applyBorder="1"/>
    <xf numFmtId="9" fontId="3" fillId="0" borderId="50" xfId="0" applyNumberFormat="1" applyFont="1" applyFill="1" applyBorder="1"/>
    <xf numFmtId="9" fontId="3" fillId="0" borderId="37" xfId="0" applyNumberFormat="1" applyFont="1" applyFill="1" applyBorder="1"/>
    <xf numFmtId="0" fontId="2" fillId="0" borderId="0" xfId="0" applyFont="1" applyFill="1" applyBorder="1" applyAlignment="1">
      <alignment horizontal="center"/>
    </xf>
    <xf numFmtId="9" fontId="7" fillId="3" borderId="18" xfId="1" applyFont="1" applyFill="1" applyBorder="1"/>
    <xf numFmtId="0" fontId="2" fillId="0" borderId="18" xfId="0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5" xfId="0" applyFont="1" applyBorder="1"/>
    <xf numFmtId="0" fontId="2" fillId="2" borderId="18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20" fillId="0" borderId="37" xfId="0" applyFont="1" applyFill="1" applyBorder="1"/>
    <xf numFmtId="0" fontId="7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9" fontId="7" fillId="0" borderId="15" xfId="1" applyFont="1" applyFill="1" applyBorder="1"/>
    <xf numFmtId="0" fontId="7" fillId="4" borderId="18" xfId="0" applyFont="1" applyFill="1" applyBorder="1"/>
    <xf numFmtId="9" fontId="7" fillId="4" borderId="18" xfId="1" applyFont="1" applyFill="1" applyBorder="1"/>
    <xf numFmtId="3" fontId="3" fillId="4" borderId="14" xfId="0" applyNumberFormat="1" applyFont="1" applyFill="1" applyBorder="1"/>
    <xf numFmtId="0" fontId="20" fillId="0" borderId="27" xfId="0" applyFont="1" applyFill="1" applyBorder="1" applyAlignment="1">
      <alignment horizontal="center"/>
    </xf>
    <xf numFmtId="0" fontId="20" fillId="0" borderId="11" xfId="0" applyFont="1" applyFill="1" applyBorder="1"/>
    <xf numFmtId="0" fontId="21" fillId="0" borderId="20" xfId="0" applyFont="1" applyFill="1" applyBorder="1"/>
    <xf numFmtId="0" fontId="21" fillId="0" borderId="5" xfId="0" applyFont="1" applyFill="1" applyBorder="1"/>
    <xf numFmtId="0" fontId="20" fillId="0" borderId="5" xfId="0" applyFont="1" applyFill="1" applyBorder="1"/>
    <xf numFmtId="0" fontId="20" fillId="0" borderId="16" xfId="0" applyFont="1" applyFill="1" applyBorder="1" applyAlignment="1">
      <alignment horizontal="left" wrapText="1"/>
    </xf>
    <xf numFmtId="9" fontId="21" fillId="0" borderId="15" xfId="1" applyFont="1" applyFill="1" applyBorder="1"/>
    <xf numFmtId="0" fontId="20" fillId="0" borderId="16" xfId="0" applyFont="1" applyFill="1" applyBorder="1" applyAlignment="1">
      <alignment wrapText="1"/>
    </xf>
    <xf numFmtId="3" fontId="20" fillId="0" borderId="52" xfId="0" applyNumberFormat="1" applyFont="1" applyFill="1" applyBorder="1"/>
    <xf numFmtId="1" fontId="20" fillId="0" borderId="52" xfId="0" applyNumberFormat="1" applyFont="1" applyFill="1" applyBorder="1"/>
    <xf numFmtId="0" fontId="28" fillId="0" borderId="52" xfId="0" applyNumberFormat="1" applyFont="1" applyBorder="1"/>
    <xf numFmtId="0" fontId="20" fillId="0" borderId="52" xfId="0" applyFont="1" applyBorder="1"/>
    <xf numFmtId="1" fontId="20" fillId="0" borderId="52" xfId="1" applyNumberFormat="1" applyFont="1" applyFill="1" applyBorder="1"/>
    <xf numFmtId="9" fontId="20" fillId="0" borderId="52" xfId="0" applyNumberFormat="1" applyFont="1" applyFill="1" applyBorder="1"/>
    <xf numFmtId="9" fontId="20" fillId="0" borderId="13" xfId="0" applyNumberFormat="1" applyFont="1" applyFill="1" applyBorder="1"/>
    <xf numFmtId="9" fontId="31" fillId="0" borderId="23" xfId="1" applyFont="1" applyBorder="1"/>
    <xf numFmtId="9" fontId="33" fillId="4" borderId="18" xfId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2" fillId="4" borderId="18" xfId="0" applyFont="1" applyFill="1" applyBorder="1" applyAlignment="1">
      <alignment horizontal="center"/>
    </xf>
    <xf numFmtId="9" fontId="17" fillId="6" borderId="18" xfId="1" applyFont="1" applyFill="1" applyBorder="1" applyAlignment="1">
      <alignment horizontal="center"/>
    </xf>
    <xf numFmtId="1" fontId="31" fillId="6" borderId="18" xfId="1" applyNumberFormat="1" applyFont="1" applyFill="1" applyBorder="1"/>
    <xf numFmtId="9" fontId="33" fillId="6" borderId="18" xfId="1" applyFont="1" applyFill="1" applyBorder="1"/>
    <xf numFmtId="9" fontId="29" fillId="7" borderId="20" xfId="1" applyFont="1" applyFill="1" applyBorder="1" applyAlignment="1">
      <alignment horizontal="left" wrapText="1"/>
    </xf>
    <xf numFmtId="1" fontId="29" fillId="7" borderId="20" xfId="1" applyNumberFormat="1" applyFont="1" applyFill="1" applyBorder="1"/>
    <xf numFmtId="9" fontId="29" fillId="7" borderId="15" xfId="1" applyFont="1" applyFill="1" applyBorder="1"/>
    <xf numFmtId="9" fontId="30" fillId="6" borderId="5" xfId="1" applyFont="1" applyFill="1" applyBorder="1"/>
    <xf numFmtId="1" fontId="30" fillId="6" borderId="3" xfId="1" applyNumberFormat="1" applyFont="1" applyFill="1" applyBorder="1"/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wrapText="1"/>
    </xf>
    <xf numFmtId="0" fontId="0" fillId="6" borderId="18" xfId="0" applyNumberFormat="1" applyFill="1" applyBorder="1"/>
    <xf numFmtId="0" fontId="0" fillId="4" borderId="18" xfId="0" applyNumberFormat="1" applyFill="1" applyBorder="1"/>
    <xf numFmtId="0" fontId="0" fillId="0" borderId="33" xfId="0" applyBorder="1"/>
    <xf numFmtId="0" fontId="0" fillId="0" borderId="45" xfId="0" applyBorder="1"/>
    <xf numFmtId="0" fontId="0" fillId="4" borderId="0" xfId="0" applyNumberFormat="1" applyFill="1" applyBorder="1"/>
    <xf numFmtId="9" fontId="7" fillId="4" borderId="0" xfId="1" applyFont="1" applyFill="1" applyBorder="1"/>
    <xf numFmtId="0" fontId="2" fillId="4" borderId="15" xfId="0" applyFont="1" applyFill="1" applyBorder="1" applyAlignment="1">
      <alignment horizontal="center"/>
    </xf>
    <xf numFmtId="9" fontId="7" fillId="3" borderId="13" xfId="1" applyFont="1" applyFill="1" applyBorder="1"/>
    <xf numFmtId="9" fontId="9" fillId="3" borderId="7" xfId="0" applyNumberFormat="1" applyFont="1" applyFill="1" applyBorder="1"/>
    <xf numFmtId="9" fontId="31" fillId="0" borderId="16" xfId="1" applyFont="1" applyBorder="1"/>
    <xf numFmtId="9" fontId="27" fillId="6" borderId="15" xfId="1" applyFont="1" applyFill="1" applyBorder="1" applyAlignment="1">
      <alignment horizontal="center"/>
    </xf>
    <xf numFmtId="1" fontId="31" fillId="6" borderId="15" xfId="1" applyNumberFormat="1" applyFont="1" applyFill="1" applyBorder="1"/>
    <xf numFmtId="1" fontId="31" fillId="4" borderId="18" xfId="1" applyNumberFormat="1" applyFont="1" applyFill="1" applyBorder="1"/>
    <xf numFmtId="1" fontId="34" fillId="4" borderId="18" xfId="1" applyNumberFormat="1" applyFont="1" applyFill="1" applyBorder="1"/>
    <xf numFmtId="0" fontId="12" fillId="4" borderId="18" xfId="0" applyFont="1" applyFill="1" applyBorder="1"/>
    <xf numFmtId="9" fontId="30" fillId="6" borderId="18" xfId="1" applyFont="1" applyFill="1" applyBorder="1" applyAlignment="1">
      <alignment horizontal="center"/>
    </xf>
    <xf numFmtId="9" fontId="30" fillId="6" borderId="13" xfId="1" applyFont="1" applyFill="1" applyBorder="1"/>
    <xf numFmtId="0" fontId="7" fillId="0" borderId="32" xfId="0" applyFont="1" applyFill="1" applyBorder="1" applyAlignment="1">
      <alignment horizontal="center"/>
    </xf>
    <xf numFmtId="1" fontId="9" fillId="3" borderId="41" xfId="0" applyNumberFormat="1" applyFont="1" applyFill="1" applyBorder="1"/>
    <xf numFmtId="0" fontId="6" fillId="0" borderId="5" xfId="0" applyFont="1" applyFill="1" applyBorder="1"/>
    <xf numFmtId="0" fontId="0" fillId="0" borderId="0" xfId="0" applyAlignment="1">
      <alignment horizontal="left"/>
    </xf>
    <xf numFmtId="0" fontId="2" fillId="4" borderId="3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0" borderId="0" xfId="0" applyNumberFormat="1" applyBorder="1"/>
    <xf numFmtId="0" fontId="35" fillId="6" borderId="18" xfId="0" applyNumberFormat="1" applyFont="1" applyFill="1" applyBorder="1"/>
    <xf numFmtId="0" fontId="35" fillId="6" borderId="44" xfId="0" applyNumberFormat="1" applyFont="1" applyFill="1" applyBorder="1"/>
    <xf numFmtId="9" fontId="6" fillId="0" borderId="0" xfId="0" applyNumberFormat="1" applyFont="1" applyFill="1"/>
    <xf numFmtId="0" fontId="8" fillId="3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9" fontId="8" fillId="3" borderId="15" xfId="1" applyFont="1" applyFill="1" applyBorder="1"/>
    <xf numFmtId="9" fontId="8" fillId="3" borderId="15" xfId="0" applyNumberFormat="1" applyFont="1" applyFill="1" applyBorder="1"/>
    <xf numFmtId="9" fontId="8" fillId="3" borderId="40" xfId="0" applyNumberFormat="1" applyFont="1" applyFill="1" applyBorder="1"/>
    <xf numFmtId="1" fontId="7" fillId="3" borderId="41" xfId="0" applyNumberFormat="1" applyFont="1" applyFill="1" applyBorder="1"/>
    <xf numFmtId="9" fontId="7" fillId="3" borderId="7" xfId="0" applyNumberFormat="1" applyFont="1" applyFill="1" applyBorder="1"/>
    <xf numFmtId="1" fontId="7" fillId="3" borderId="7" xfId="1" applyNumberFormat="1" applyFont="1" applyFill="1" applyBorder="1"/>
    <xf numFmtId="0" fontId="8" fillId="0" borderId="40" xfId="0" applyFont="1" applyFill="1" applyBorder="1" applyAlignment="1">
      <alignment horizontal="center"/>
    </xf>
    <xf numFmtId="9" fontId="6" fillId="0" borderId="15" xfId="1" applyFont="1" applyFill="1" applyBorder="1"/>
    <xf numFmtId="9" fontId="9" fillId="3" borderId="10" xfId="1" applyFont="1" applyFill="1" applyBorder="1"/>
    <xf numFmtId="1" fontId="9" fillId="3" borderId="44" xfId="0" applyNumberFormat="1" applyFont="1" applyFill="1" applyBorder="1"/>
    <xf numFmtId="9" fontId="9" fillId="3" borderId="64" xfId="1" applyFont="1" applyFill="1" applyBorder="1"/>
    <xf numFmtId="0" fontId="6" fillId="0" borderId="23" xfId="0" applyFont="1" applyFill="1" applyBorder="1"/>
    <xf numFmtId="0" fontId="6" fillId="0" borderId="16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9" fontId="6" fillId="0" borderId="15" xfId="0" applyNumberFormat="1" applyFont="1" applyFill="1" applyBorder="1"/>
    <xf numFmtId="9" fontId="6" fillId="0" borderId="40" xfId="0" applyNumberFormat="1" applyFont="1" applyFill="1" applyBorder="1"/>
    <xf numFmtId="9" fontId="20" fillId="0" borderId="52" xfId="1" applyFont="1" applyFill="1" applyBorder="1"/>
    <xf numFmtId="3" fontId="3" fillId="0" borderId="52" xfId="0" applyNumberFormat="1" applyFont="1" applyFill="1" applyBorder="1"/>
    <xf numFmtId="9" fontId="3" fillId="0" borderId="52" xfId="0" applyNumberFormat="1" applyFont="1" applyFill="1" applyBorder="1"/>
    <xf numFmtId="9" fontId="7" fillId="0" borderId="18" xfId="1" applyFont="1" applyFill="1" applyBorder="1"/>
    <xf numFmtId="9" fontId="9" fillId="0" borderId="15" xfId="1" applyFont="1" applyFill="1" applyBorder="1"/>
    <xf numFmtId="9" fontId="9" fillId="0" borderId="15" xfId="0" applyNumberFormat="1" applyFont="1" applyFill="1" applyBorder="1"/>
    <xf numFmtId="0" fontId="0" fillId="4" borderId="18" xfId="0" applyFill="1" applyBorder="1"/>
    <xf numFmtId="0" fontId="7" fillId="0" borderId="25" xfId="0" applyFont="1" applyFill="1" applyBorder="1"/>
    <xf numFmtId="0" fontId="7" fillId="0" borderId="38" xfId="0" applyFont="1" applyFill="1" applyBorder="1"/>
    <xf numFmtId="9" fontId="9" fillId="0" borderId="40" xfId="0" applyNumberFormat="1" applyFont="1" applyFill="1" applyBorder="1"/>
    <xf numFmtId="0" fontId="7" fillId="0" borderId="5" xfId="0" applyFont="1" applyFill="1" applyBorder="1"/>
    <xf numFmtId="9" fontId="7" fillId="0" borderId="22" xfId="0" applyNumberFormat="1" applyFont="1" applyFill="1" applyBorder="1"/>
    <xf numFmtId="9" fontId="27" fillId="5" borderId="14" xfId="1" applyFont="1" applyFill="1" applyBorder="1"/>
    <xf numFmtId="1" fontId="18" fillId="6" borderId="52" xfId="1" applyNumberFormat="1" applyFont="1" applyFill="1" applyBorder="1"/>
    <xf numFmtId="9" fontId="32" fillId="6" borderId="52" xfId="1" applyFont="1" applyFill="1" applyBorder="1"/>
    <xf numFmtId="9" fontId="33" fillId="6" borderId="52" xfId="1" applyFont="1" applyFill="1" applyBorder="1"/>
    <xf numFmtId="1" fontId="18" fillId="6" borderId="13" xfId="1" applyNumberFormat="1" applyFont="1" applyFill="1" applyBorder="1"/>
    <xf numFmtId="0" fontId="7" fillId="0" borderId="44" xfId="0" applyFont="1" applyFill="1" applyBorder="1"/>
    <xf numFmtId="9" fontId="7" fillId="3" borderId="2" xfId="0" applyNumberFormat="1" applyFont="1" applyFill="1" applyBorder="1"/>
    <xf numFmtId="0" fontId="20" fillId="0" borderId="32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9" fontId="16" fillId="6" borderId="46" xfId="1" applyFont="1" applyFill="1" applyBorder="1" applyAlignment="1">
      <alignment horizontal="center"/>
    </xf>
    <xf numFmtId="9" fontId="6" fillId="4" borderId="18" xfId="1" applyFont="1" applyFill="1" applyBorder="1"/>
    <xf numFmtId="9" fontId="6" fillId="4" borderId="18" xfId="0" applyNumberFormat="1" applyFont="1" applyFill="1" applyBorder="1"/>
    <xf numFmtId="9" fontId="4" fillId="4" borderId="18" xfId="0" applyNumberFormat="1" applyFont="1" applyFill="1" applyBorder="1"/>
    <xf numFmtId="0" fontId="2" fillId="0" borderId="3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9" fontId="16" fillId="6" borderId="46" xfId="1" applyFont="1" applyFill="1" applyBorder="1" applyAlignment="1">
      <alignment horizontal="center"/>
    </xf>
    <xf numFmtId="9" fontId="16" fillId="6" borderId="26" xfId="1" applyFont="1" applyFill="1" applyBorder="1" applyAlignment="1">
      <alignment horizontal="center"/>
    </xf>
    <xf numFmtId="9" fontId="2" fillId="0" borderId="46" xfId="1" applyFont="1" applyFill="1" applyBorder="1" applyAlignment="1">
      <alignment horizontal="center"/>
    </xf>
    <xf numFmtId="9" fontId="2" fillId="0" borderId="46" xfId="1" applyFont="1" applyFill="1" applyBorder="1" applyAlignment="1">
      <alignment horizontal="center" wrapText="1"/>
    </xf>
    <xf numFmtId="9" fontId="30" fillId="3" borderId="11" xfId="1" applyFont="1" applyFill="1" applyBorder="1" applyAlignment="1">
      <alignment horizontal="center"/>
    </xf>
    <xf numFmtId="9" fontId="30" fillId="3" borderId="63" xfId="1" applyFont="1" applyFill="1" applyBorder="1" applyAlignment="1">
      <alignment horizontal="center"/>
    </xf>
    <xf numFmtId="9" fontId="30" fillId="3" borderId="5" xfId="1" applyFont="1" applyFill="1" applyBorder="1" applyAlignment="1">
      <alignment horizontal="center"/>
    </xf>
    <xf numFmtId="9" fontId="30" fillId="3" borderId="45" xfId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0" fontId="30" fillId="3" borderId="4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0" fillId="0" borderId="0" xfId="0" applyNumberFormat="1"/>
    <xf numFmtId="0" fontId="0" fillId="4" borderId="32" xfId="0" applyFill="1" applyBorder="1"/>
    <xf numFmtId="0" fontId="2" fillId="0" borderId="20" xfId="0" applyFont="1" applyFill="1" applyBorder="1" applyAlignment="1">
      <alignment horizontal="center"/>
    </xf>
    <xf numFmtId="0" fontId="5" fillId="0" borderId="10" xfId="0" applyFont="1" applyFill="1" applyBorder="1"/>
    <xf numFmtId="3" fontId="3" fillId="0" borderId="44" xfId="0" applyNumberFormat="1" applyFont="1" applyFill="1" applyBorder="1"/>
    <xf numFmtId="9" fontId="3" fillId="0" borderId="44" xfId="0" applyNumberFormat="1" applyFont="1" applyFill="1" applyBorder="1"/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4"/>
  <sheetViews>
    <sheetView workbookViewId="0">
      <selection activeCell="P30" sqref="P30"/>
    </sheetView>
  </sheetViews>
  <sheetFormatPr defaultRowHeight="15"/>
  <cols>
    <col min="1" max="1" width="19.5703125" customWidth="1"/>
    <col min="2" max="2" width="5.28515625" bestFit="1" customWidth="1"/>
    <col min="3" max="3" width="7.7109375" customWidth="1"/>
    <col min="4" max="4" width="6.140625" customWidth="1"/>
    <col min="5" max="5" width="7.85546875" customWidth="1"/>
    <col min="6" max="6" width="6.140625" customWidth="1"/>
    <col min="7" max="7" width="8" customWidth="1"/>
    <col min="8" max="8" width="6.140625" customWidth="1"/>
    <col min="9" max="9" width="8.28515625" customWidth="1"/>
    <col min="10" max="10" width="6.140625" customWidth="1"/>
    <col min="11" max="11" width="6.85546875" customWidth="1"/>
    <col min="12" max="12" width="6.140625" customWidth="1"/>
    <col min="13" max="13" width="8" customWidth="1"/>
    <col min="14" max="14" width="6.140625" customWidth="1"/>
    <col min="15" max="15" width="8" customWidth="1"/>
    <col min="16" max="16" width="6" customWidth="1"/>
    <col min="17" max="17" width="8" customWidth="1"/>
    <col min="18" max="18" width="4.7109375" bestFit="1" customWidth="1"/>
    <col min="19" max="19" width="7.5703125" customWidth="1"/>
    <col min="20" max="63" width="9.140625" style="143"/>
  </cols>
  <sheetData>
    <row r="1" spans="1:19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8"/>
      <c r="P1" s="28"/>
      <c r="Q1" s="28"/>
      <c r="R1" s="28"/>
      <c r="S1" s="28"/>
    </row>
    <row r="2" spans="1:19">
      <c r="A2" s="23" t="s">
        <v>60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7"/>
      <c r="M2" s="27"/>
      <c r="N2" s="28"/>
      <c r="O2" s="28"/>
      <c r="P2" s="28"/>
      <c r="Q2" s="28"/>
      <c r="R2" s="28"/>
      <c r="S2" s="28"/>
    </row>
    <row r="3" spans="1:19" ht="15.75" thickBot="1">
      <c r="A3" s="27" t="s">
        <v>119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8"/>
      <c r="Q3" s="28"/>
      <c r="R3" s="28"/>
      <c r="S3" s="28"/>
    </row>
    <row r="4" spans="1:19" ht="15.75" thickBot="1">
      <c r="A4" s="29"/>
      <c r="B4" s="295" t="s">
        <v>0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  <c r="N4" s="28"/>
      <c r="O4" s="28"/>
      <c r="P4" s="28"/>
      <c r="Q4" s="28"/>
      <c r="R4" s="28"/>
      <c r="S4" s="28"/>
    </row>
    <row r="5" spans="1:19">
      <c r="A5" s="30"/>
      <c r="B5" s="301" t="s">
        <v>39</v>
      </c>
      <c r="C5" s="302"/>
      <c r="D5" s="297" t="s">
        <v>37</v>
      </c>
      <c r="E5" s="301"/>
      <c r="F5" s="297" t="s">
        <v>36</v>
      </c>
      <c r="G5" s="301"/>
      <c r="H5" s="297" t="s">
        <v>38</v>
      </c>
      <c r="I5" s="301"/>
      <c r="J5" s="297" t="s">
        <v>40</v>
      </c>
      <c r="K5" s="298"/>
      <c r="L5" s="299" t="s">
        <v>16</v>
      </c>
      <c r="M5" s="300"/>
      <c r="N5" s="28"/>
      <c r="O5" s="28"/>
      <c r="P5" s="28"/>
      <c r="Q5" s="28"/>
      <c r="R5" s="28"/>
      <c r="S5" s="28"/>
    </row>
    <row r="6" spans="1:19" ht="15.75" thickBot="1">
      <c r="A6" s="180"/>
      <c r="B6" s="178" t="s">
        <v>51</v>
      </c>
      <c r="C6" s="178" t="s">
        <v>50</v>
      </c>
      <c r="D6" s="178" t="s">
        <v>51</v>
      </c>
      <c r="E6" s="178" t="s">
        <v>50</v>
      </c>
      <c r="F6" s="178" t="s">
        <v>51</v>
      </c>
      <c r="G6" s="178" t="s">
        <v>50</v>
      </c>
      <c r="H6" s="178" t="s">
        <v>51</v>
      </c>
      <c r="I6" s="178" t="s">
        <v>50</v>
      </c>
      <c r="J6" s="178" t="s">
        <v>51</v>
      </c>
      <c r="K6" s="123" t="s">
        <v>50</v>
      </c>
      <c r="L6" s="155" t="s">
        <v>51</v>
      </c>
      <c r="M6" s="24" t="s">
        <v>50</v>
      </c>
      <c r="N6" s="28"/>
      <c r="O6" s="28"/>
      <c r="P6" s="28"/>
      <c r="Q6" s="28"/>
      <c r="R6" s="28"/>
      <c r="S6" s="28"/>
    </row>
    <row r="7" spans="1:19">
      <c r="A7" s="122" t="s">
        <v>52</v>
      </c>
      <c r="B7" s="96">
        <v>2</v>
      </c>
      <c r="C7" s="31">
        <f>B7/$B$13</f>
        <v>1.3458950201884253E-3</v>
      </c>
      <c r="D7" s="96">
        <v>6</v>
      </c>
      <c r="E7" s="31">
        <f>D7/$D$13</f>
        <v>4.9301561216105174E-3</v>
      </c>
      <c r="F7" s="96"/>
      <c r="G7" s="31">
        <f>F7/$F$13</f>
        <v>0</v>
      </c>
      <c r="H7" s="96">
        <v>6</v>
      </c>
      <c r="I7" s="31">
        <f>H7/$H$13</f>
        <v>4.2826552462526769E-3</v>
      </c>
      <c r="J7" s="96">
        <v>9</v>
      </c>
      <c r="K7" s="31">
        <f>J7/$J$13</f>
        <v>1.6853932584269662E-2</v>
      </c>
      <c r="L7" s="156">
        <f t="shared" ref="L7:L12" si="0">B7+D7+F7+H7+J7</f>
        <v>23</v>
      </c>
      <c r="M7" s="32">
        <f>L7/$L$13</f>
        <v>4.7876769358867607E-3</v>
      </c>
      <c r="N7" s="28"/>
      <c r="O7" s="28"/>
      <c r="P7" s="28"/>
      <c r="Q7" s="28"/>
      <c r="R7" s="28"/>
      <c r="S7" s="28"/>
    </row>
    <row r="8" spans="1:19" ht="28.5" customHeight="1">
      <c r="A8" s="122" t="s">
        <v>53</v>
      </c>
      <c r="B8" s="96">
        <v>121</v>
      </c>
      <c r="C8" s="33">
        <f t="shared" ref="C8:C13" si="1">B8/$B$13</f>
        <v>8.1426648721399736E-2</v>
      </c>
      <c r="D8" s="96">
        <v>362</v>
      </c>
      <c r="E8" s="33">
        <f t="shared" ref="E8:E13" si="2">D8/$D$13</f>
        <v>0.29745275267050125</v>
      </c>
      <c r="F8" s="96">
        <v>19</v>
      </c>
      <c r="G8" s="33">
        <f t="shared" ref="G8:G13" si="3">F8/$F$13</f>
        <v>0.1144578313253012</v>
      </c>
      <c r="H8" s="96">
        <v>187</v>
      </c>
      <c r="I8" s="33">
        <f t="shared" ref="I8:I13" si="4">H8/$H$13</f>
        <v>0.13347608850820841</v>
      </c>
      <c r="J8" s="96">
        <v>156</v>
      </c>
      <c r="K8" s="33">
        <f t="shared" ref="K8:K13" si="5">J8/$J$13</f>
        <v>0.29213483146067415</v>
      </c>
      <c r="L8" s="156">
        <f t="shared" si="0"/>
        <v>845</v>
      </c>
      <c r="M8" s="34">
        <f t="shared" ref="M8:M13" si="6">L8/$L$13</f>
        <v>0.17589508742714405</v>
      </c>
      <c r="N8" s="28"/>
      <c r="O8" s="28"/>
      <c r="P8" s="28"/>
      <c r="Q8" s="28"/>
      <c r="R8" s="28"/>
      <c r="S8" s="28"/>
    </row>
    <row r="9" spans="1:19" ht="30">
      <c r="A9" s="122" t="s">
        <v>54</v>
      </c>
      <c r="B9" s="96">
        <v>426</v>
      </c>
      <c r="C9" s="33">
        <f t="shared" si="1"/>
        <v>0.28667563930013457</v>
      </c>
      <c r="D9" s="96">
        <v>333</v>
      </c>
      <c r="E9" s="33">
        <f t="shared" si="2"/>
        <v>0.27362366474938371</v>
      </c>
      <c r="F9" s="96">
        <v>57</v>
      </c>
      <c r="G9" s="33">
        <f t="shared" si="3"/>
        <v>0.34337349397590361</v>
      </c>
      <c r="H9" s="96">
        <v>507</v>
      </c>
      <c r="I9" s="33">
        <f t="shared" si="4"/>
        <v>0.36188436830835119</v>
      </c>
      <c r="J9" s="96">
        <v>149</v>
      </c>
      <c r="K9" s="33">
        <f t="shared" si="5"/>
        <v>0.27902621722846443</v>
      </c>
      <c r="L9" s="156">
        <f t="shared" si="0"/>
        <v>1472</v>
      </c>
      <c r="M9" s="34">
        <f t="shared" si="6"/>
        <v>0.30641132389675269</v>
      </c>
      <c r="N9" s="28"/>
      <c r="O9" s="28"/>
      <c r="P9" s="28"/>
      <c r="Q9" s="28"/>
      <c r="R9" s="28"/>
      <c r="S9" s="28"/>
    </row>
    <row r="10" spans="1:19" ht="45">
      <c r="A10" s="122" t="s">
        <v>55</v>
      </c>
      <c r="B10" s="96">
        <v>131</v>
      </c>
      <c r="C10" s="33">
        <f t="shared" si="1"/>
        <v>8.8156123822341864E-2</v>
      </c>
      <c r="D10" s="96">
        <v>117</v>
      </c>
      <c r="E10" s="33">
        <f t="shared" si="2"/>
        <v>9.6138044371405093E-2</v>
      </c>
      <c r="F10" s="96">
        <v>18</v>
      </c>
      <c r="G10" s="33">
        <f t="shared" si="3"/>
        <v>0.10843373493975904</v>
      </c>
      <c r="H10" s="96">
        <v>123</v>
      </c>
      <c r="I10" s="33">
        <f t="shared" si="4"/>
        <v>8.7794432548179868E-2</v>
      </c>
      <c r="J10" s="96">
        <v>44</v>
      </c>
      <c r="K10" s="33">
        <f t="shared" si="5"/>
        <v>8.2397003745318345E-2</v>
      </c>
      <c r="L10" s="156">
        <f t="shared" si="0"/>
        <v>433</v>
      </c>
      <c r="M10" s="34">
        <f t="shared" si="6"/>
        <v>9.0133222314737721E-2</v>
      </c>
      <c r="N10" s="28"/>
      <c r="O10" s="28"/>
      <c r="P10" s="28"/>
      <c r="Q10" s="28"/>
      <c r="R10" s="28"/>
      <c r="S10" s="28"/>
    </row>
    <row r="11" spans="1:19" ht="30">
      <c r="A11" s="122" t="s">
        <v>56</v>
      </c>
      <c r="B11" s="96">
        <v>128</v>
      </c>
      <c r="C11" s="33">
        <f t="shared" si="1"/>
        <v>8.613728129205922E-2</v>
      </c>
      <c r="D11" s="96">
        <v>87</v>
      </c>
      <c r="E11" s="33">
        <f t="shared" si="2"/>
        <v>7.1487263763352502E-2</v>
      </c>
      <c r="F11" s="96">
        <v>9</v>
      </c>
      <c r="G11" s="33">
        <f t="shared" si="3"/>
        <v>5.4216867469879519E-2</v>
      </c>
      <c r="H11" s="96">
        <v>113</v>
      </c>
      <c r="I11" s="33">
        <f t="shared" si="4"/>
        <v>8.0656673804425413E-2</v>
      </c>
      <c r="J11" s="96">
        <v>18</v>
      </c>
      <c r="K11" s="33">
        <f t="shared" si="5"/>
        <v>3.3707865168539325E-2</v>
      </c>
      <c r="L11" s="156">
        <f t="shared" si="0"/>
        <v>355</v>
      </c>
      <c r="M11" s="34">
        <f t="shared" si="6"/>
        <v>7.3896752706078261E-2</v>
      </c>
      <c r="N11" s="28"/>
      <c r="O11" s="28"/>
      <c r="P11" s="28"/>
      <c r="Q11" s="28"/>
      <c r="R11" s="28"/>
      <c r="S11" s="28"/>
    </row>
    <row r="12" spans="1:19" ht="30">
      <c r="A12" s="157" t="s">
        <v>57</v>
      </c>
      <c r="B12" s="96">
        <v>678</v>
      </c>
      <c r="C12" s="33">
        <f t="shared" si="1"/>
        <v>0.45625841184387617</v>
      </c>
      <c r="D12" s="96">
        <v>312</v>
      </c>
      <c r="E12" s="33">
        <f t="shared" si="2"/>
        <v>0.2563681183237469</v>
      </c>
      <c r="F12" s="96">
        <v>63</v>
      </c>
      <c r="G12" s="33">
        <f t="shared" si="3"/>
        <v>0.37951807228915663</v>
      </c>
      <c r="H12" s="96">
        <v>465</v>
      </c>
      <c r="I12" s="33">
        <f t="shared" si="4"/>
        <v>0.33190578158458245</v>
      </c>
      <c r="J12" s="96">
        <v>158</v>
      </c>
      <c r="K12" s="33">
        <f t="shared" si="5"/>
        <v>0.29588014981273408</v>
      </c>
      <c r="L12" s="156">
        <f t="shared" si="0"/>
        <v>1676</v>
      </c>
      <c r="M12" s="158">
        <f t="shared" si="6"/>
        <v>0.34887593671940048</v>
      </c>
      <c r="N12" s="28"/>
      <c r="O12" s="28"/>
      <c r="P12" s="28"/>
      <c r="Q12" s="28"/>
      <c r="R12" s="28"/>
      <c r="S12" s="28"/>
    </row>
    <row r="13" spans="1:19" ht="15.75" thickBot="1">
      <c r="A13" s="159" t="s">
        <v>16</v>
      </c>
      <c r="B13" s="160">
        <f>SUM(B7:B12)</f>
        <v>1486</v>
      </c>
      <c r="C13" s="161">
        <f t="shared" si="1"/>
        <v>1</v>
      </c>
      <c r="D13" s="160">
        <f>SUM(D7:D12)</f>
        <v>1217</v>
      </c>
      <c r="E13" s="161">
        <f t="shared" si="2"/>
        <v>1</v>
      </c>
      <c r="F13" s="160">
        <f>SUM(F7:F12)</f>
        <v>166</v>
      </c>
      <c r="G13" s="161">
        <f t="shared" si="3"/>
        <v>1</v>
      </c>
      <c r="H13" s="160">
        <f>SUM(H7:H12)</f>
        <v>1401</v>
      </c>
      <c r="I13" s="161">
        <f t="shared" si="4"/>
        <v>1</v>
      </c>
      <c r="J13" s="160">
        <f>SUM(J7:J12)</f>
        <v>534</v>
      </c>
      <c r="K13" s="162">
        <f t="shared" si="5"/>
        <v>1</v>
      </c>
      <c r="L13" s="163">
        <f>SUM(L7:L12)</f>
        <v>4804</v>
      </c>
      <c r="M13" s="164">
        <f t="shared" si="6"/>
        <v>1</v>
      </c>
      <c r="N13" s="28"/>
      <c r="O13" s="28"/>
      <c r="P13" s="28"/>
      <c r="Q13" s="28"/>
      <c r="R13" s="28"/>
      <c r="S13" s="28"/>
    </row>
    <row r="14" spans="1:19" ht="9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>
      <c r="A15" s="27" t="s">
        <v>64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</row>
    <row r="16" spans="1:19">
      <c r="A16" s="23" t="s">
        <v>62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</row>
    <row r="17" spans="1:19" ht="15.75" thickBot="1">
      <c r="A17" s="27" t="s">
        <v>119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</row>
    <row r="18" spans="1:19" ht="15.75" thickBot="1">
      <c r="A18" s="29"/>
      <c r="B18" s="295" t="s">
        <v>61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6"/>
      <c r="N18" s="28"/>
      <c r="O18" s="28"/>
      <c r="P18" s="28"/>
      <c r="Q18" s="28"/>
      <c r="R18" s="28"/>
      <c r="S18" s="28"/>
    </row>
    <row r="19" spans="1:19">
      <c r="A19" s="30"/>
      <c r="B19" s="301" t="s">
        <v>39</v>
      </c>
      <c r="C19" s="302"/>
      <c r="D19" s="297" t="s">
        <v>37</v>
      </c>
      <c r="E19" s="301"/>
      <c r="F19" s="297" t="s">
        <v>36</v>
      </c>
      <c r="G19" s="301"/>
      <c r="H19" s="297" t="s">
        <v>38</v>
      </c>
      <c r="I19" s="301"/>
      <c r="J19" s="297" t="s">
        <v>40</v>
      </c>
      <c r="K19" s="298"/>
      <c r="L19" s="299" t="s">
        <v>16</v>
      </c>
      <c r="M19" s="300"/>
      <c r="N19" s="28"/>
      <c r="O19" s="28"/>
      <c r="P19" s="28"/>
      <c r="Q19" s="28"/>
      <c r="R19" s="28"/>
      <c r="S19" s="28"/>
    </row>
    <row r="20" spans="1:19" ht="15.75" thickBot="1">
      <c r="A20" s="180"/>
      <c r="B20" s="178"/>
      <c r="C20" s="178" t="s">
        <v>50</v>
      </c>
      <c r="D20" s="178" t="s">
        <v>51</v>
      </c>
      <c r="E20" s="178" t="s">
        <v>50</v>
      </c>
      <c r="F20" s="178" t="s">
        <v>51</v>
      </c>
      <c r="G20" s="178" t="s">
        <v>50</v>
      </c>
      <c r="H20" s="178" t="s">
        <v>51</v>
      </c>
      <c r="I20" s="178" t="s">
        <v>50</v>
      </c>
      <c r="J20" s="178" t="s">
        <v>51</v>
      </c>
      <c r="K20" s="178" t="s">
        <v>50</v>
      </c>
      <c r="L20" s="181" t="s">
        <v>51</v>
      </c>
      <c r="M20" s="24" t="s">
        <v>50</v>
      </c>
      <c r="N20" s="28"/>
      <c r="O20" s="28"/>
      <c r="P20" s="28"/>
      <c r="Q20" s="28"/>
      <c r="R20" s="28"/>
      <c r="S20" s="28"/>
    </row>
    <row r="21" spans="1:19">
      <c r="A21" s="122" t="s">
        <v>52</v>
      </c>
      <c r="B21" s="96">
        <v>2</v>
      </c>
      <c r="C21" s="31">
        <f>B21/$B$27</f>
        <v>1.4609203798392988E-3</v>
      </c>
      <c r="D21" s="96">
        <v>5</v>
      </c>
      <c r="E21" s="31">
        <f>D21/$D$27</f>
        <v>4.9358341559723592E-3</v>
      </c>
      <c r="F21" s="96"/>
      <c r="G21" s="31">
        <f>F21/$F$27</f>
        <v>0</v>
      </c>
      <c r="H21" s="96">
        <v>3</v>
      </c>
      <c r="I21" s="31">
        <f>H21/$H$27</f>
        <v>2.477291494632535E-3</v>
      </c>
      <c r="J21" s="96"/>
      <c r="K21" s="31">
        <f>J21/$J$27</f>
        <v>0</v>
      </c>
      <c r="L21" s="156">
        <f t="shared" ref="L21:L26" si="7">B21+D21+F21+H21+J21</f>
        <v>10</v>
      </c>
      <c r="M21" s="32">
        <f>L21/$L$27</f>
        <v>2.4283632831471587E-3</v>
      </c>
      <c r="N21" s="28"/>
      <c r="O21" s="28"/>
      <c r="P21" s="28"/>
      <c r="Q21" s="28"/>
      <c r="R21" s="28"/>
      <c r="S21" s="28"/>
    </row>
    <row r="22" spans="1:19" ht="30">
      <c r="A22" s="122" t="s">
        <v>53</v>
      </c>
      <c r="B22" s="96">
        <v>106</v>
      </c>
      <c r="C22" s="33">
        <f t="shared" ref="C22:C27" si="8">B22/$B$27</f>
        <v>7.7428780131482841E-2</v>
      </c>
      <c r="D22" s="96">
        <v>235</v>
      </c>
      <c r="E22" s="33">
        <f t="shared" ref="E22:E27" si="9">D22/$D$27</f>
        <v>0.23198420533070088</v>
      </c>
      <c r="F22" s="96">
        <v>9</v>
      </c>
      <c r="G22" s="33">
        <f t="shared" ref="G22:G27" si="10">F22/$F$27</f>
        <v>6.4285714285714279E-2</v>
      </c>
      <c r="H22" s="96">
        <v>111</v>
      </c>
      <c r="I22" s="33">
        <f t="shared" ref="I22:I27" si="11">H22/$H$27</f>
        <v>9.1659785301403798E-2</v>
      </c>
      <c r="J22" s="96">
        <v>52</v>
      </c>
      <c r="K22" s="33">
        <f t="shared" ref="K22:K27" si="12">J22/$J$27</f>
        <v>0.13506493506493505</v>
      </c>
      <c r="L22" s="156">
        <f t="shared" si="7"/>
        <v>513</v>
      </c>
      <c r="M22" s="34">
        <f t="shared" ref="M22:M27" si="13">L22/$L$27</f>
        <v>0.12457503642544925</v>
      </c>
      <c r="N22" s="28"/>
      <c r="O22" s="28"/>
      <c r="P22" s="28"/>
      <c r="Q22" s="28"/>
      <c r="R22" s="28"/>
      <c r="S22" s="28"/>
    </row>
    <row r="23" spans="1:19" ht="30">
      <c r="A23" s="122" t="s">
        <v>54</v>
      </c>
      <c r="B23" s="96">
        <v>376</v>
      </c>
      <c r="C23" s="33">
        <f t="shared" si="8"/>
        <v>0.27465303140978814</v>
      </c>
      <c r="D23" s="96">
        <v>289</v>
      </c>
      <c r="E23" s="33">
        <f t="shared" si="9"/>
        <v>0.28529121421520237</v>
      </c>
      <c r="F23" s="96">
        <v>46</v>
      </c>
      <c r="G23" s="33">
        <f t="shared" si="10"/>
        <v>0.32857142857142857</v>
      </c>
      <c r="H23" s="96">
        <v>428</v>
      </c>
      <c r="I23" s="33">
        <f t="shared" si="11"/>
        <v>0.35342691990090835</v>
      </c>
      <c r="J23" s="96">
        <v>127</v>
      </c>
      <c r="K23" s="33">
        <f t="shared" si="12"/>
        <v>0.32987012987012987</v>
      </c>
      <c r="L23" s="156">
        <f t="shared" si="7"/>
        <v>1266</v>
      </c>
      <c r="M23" s="34">
        <f t="shared" si="13"/>
        <v>0.30743079164643028</v>
      </c>
      <c r="N23" s="28"/>
      <c r="O23" s="28"/>
      <c r="P23" s="28"/>
      <c r="Q23" s="28"/>
      <c r="R23" s="28"/>
      <c r="S23" s="28"/>
    </row>
    <row r="24" spans="1:19" ht="45">
      <c r="A24" s="122" t="s">
        <v>55</v>
      </c>
      <c r="B24" s="96">
        <v>122</v>
      </c>
      <c r="C24" s="33">
        <f t="shared" si="8"/>
        <v>8.9116143170197226E-2</v>
      </c>
      <c r="D24" s="96">
        <v>114</v>
      </c>
      <c r="E24" s="33">
        <f t="shared" si="9"/>
        <v>0.1125370187561698</v>
      </c>
      <c r="F24" s="96">
        <v>16</v>
      </c>
      <c r="G24" s="33">
        <f t="shared" si="10"/>
        <v>0.11428571428571428</v>
      </c>
      <c r="H24" s="96">
        <v>119</v>
      </c>
      <c r="I24" s="33">
        <f t="shared" si="11"/>
        <v>9.8265895953757232E-2</v>
      </c>
      <c r="J24" s="96">
        <v>43</v>
      </c>
      <c r="K24" s="33">
        <f t="shared" si="12"/>
        <v>0.11168831168831168</v>
      </c>
      <c r="L24" s="156">
        <f t="shared" si="7"/>
        <v>414</v>
      </c>
      <c r="M24" s="34">
        <f t="shared" si="13"/>
        <v>0.10053423992229238</v>
      </c>
      <c r="N24" s="28"/>
      <c r="O24" s="28"/>
      <c r="P24" s="28"/>
      <c r="Q24" s="28"/>
      <c r="R24" s="28"/>
      <c r="S24" s="28"/>
    </row>
    <row r="25" spans="1:19" ht="30">
      <c r="A25" s="122" t="s">
        <v>56</v>
      </c>
      <c r="B25" s="96">
        <v>119</v>
      </c>
      <c r="C25" s="33">
        <f t="shared" si="8"/>
        <v>8.6924762600438271E-2</v>
      </c>
      <c r="D25" s="96">
        <v>78</v>
      </c>
      <c r="E25" s="33">
        <f t="shared" si="9"/>
        <v>7.6999012833168803E-2</v>
      </c>
      <c r="F25" s="96">
        <v>8</v>
      </c>
      <c r="G25" s="33">
        <f t="shared" si="10"/>
        <v>5.7142857142857141E-2</v>
      </c>
      <c r="H25" s="96">
        <v>108</v>
      </c>
      <c r="I25" s="33">
        <f t="shared" si="11"/>
        <v>8.9182493806771262E-2</v>
      </c>
      <c r="J25" s="96">
        <v>16</v>
      </c>
      <c r="K25" s="33">
        <f t="shared" si="12"/>
        <v>4.1558441558441558E-2</v>
      </c>
      <c r="L25" s="156">
        <f t="shared" si="7"/>
        <v>329</v>
      </c>
      <c r="M25" s="34">
        <f t="shared" si="13"/>
        <v>7.9893152015541521E-2</v>
      </c>
      <c r="N25" s="28"/>
      <c r="O25" s="28"/>
      <c r="P25" s="28"/>
      <c r="Q25" s="28"/>
      <c r="R25" s="28"/>
      <c r="S25" s="28"/>
    </row>
    <row r="26" spans="1:19" ht="30">
      <c r="A26" s="157" t="s">
        <v>57</v>
      </c>
      <c r="B26" s="96">
        <v>644</v>
      </c>
      <c r="C26" s="33">
        <f t="shared" si="8"/>
        <v>0.47041636230825418</v>
      </c>
      <c r="D26" s="96">
        <v>292</v>
      </c>
      <c r="E26" s="33">
        <f t="shared" si="9"/>
        <v>0.28825271470878577</v>
      </c>
      <c r="F26" s="96">
        <v>61</v>
      </c>
      <c r="G26" s="33">
        <f t="shared" si="10"/>
        <v>0.43571428571428572</v>
      </c>
      <c r="H26" s="96">
        <v>442</v>
      </c>
      <c r="I26" s="33">
        <f t="shared" si="11"/>
        <v>0.36498761354252685</v>
      </c>
      <c r="J26" s="96">
        <v>147</v>
      </c>
      <c r="K26" s="33">
        <f t="shared" si="12"/>
        <v>0.38181818181818183</v>
      </c>
      <c r="L26" s="156">
        <f t="shared" si="7"/>
        <v>1586</v>
      </c>
      <c r="M26" s="158">
        <f t="shared" si="13"/>
        <v>0.38513841670713939</v>
      </c>
      <c r="N26" s="28"/>
      <c r="O26" s="28"/>
      <c r="P26" s="28"/>
      <c r="Q26" s="28"/>
      <c r="R26" s="28"/>
      <c r="S26" s="28"/>
    </row>
    <row r="27" spans="1:19" ht="15.75" thickBot="1">
      <c r="A27" s="159" t="s">
        <v>16</v>
      </c>
      <c r="B27" s="160">
        <f>SUM(B21:B26)</f>
        <v>1369</v>
      </c>
      <c r="C27" s="161">
        <f t="shared" si="8"/>
        <v>1</v>
      </c>
      <c r="D27" s="160">
        <f>SUM(D21:D26)</f>
        <v>1013</v>
      </c>
      <c r="E27" s="161">
        <f t="shared" si="9"/>
        <v>1</v>
      </c>
      <c r="F27" s="160">
        <f>SUM(F21:F26)</f>
        <v>140</v>
      </c>
      <c r="G27" s="161">
        <f t="shared" si="10"/>
        <v>1</v>
      </c>
      <c r="H27" s="160">
        <f>SUM(H21:H26)</f>
        <v>1211</v>
      </c>
      <c r="I27" s="161">
        <f t="shared" si="11"/>
        <v>1</v>
      </c>
      <c r="J27" s="160">
        <f>SUM(J21:J26)</f>
        <v>385</v>
      </c>
      <c r="K27" s="162">
        <f t="shared" si="12"/>
        <v>1</v>
      </c>
      <c r="L27" s="163">
        <f>SUM(L21:L26)</f>
        <v>4118</v>
      </c>
      <c r="M27" s="164">
        <f t="shared" si="13"/>
        <v>1</v>
      </c>
      <c r="N27" s="28"/>
      <c r="O27" s="28"/>
      <c r="P27" s="28"/>
      <c r="Q27" s="28"/>
      <c r="R27" s="28"/>
      <c r="S27" s="28"/>
    </row>
    <row r="28" spans="1:19" ht="11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>
      <c r="A29" s="23" t="s">
        <v>63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5.75" thickBot="1">
      <c r="A30" s="35" t="s">
        <v>104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>
      <c r="A31" s="264"/>
      <c r="B31" s="303" t="s">
        <v>41</v>
      </c>
      <c r="C31" s="303"/>
      <c r="D31" s="303"/>
      <c r="E31" s="303"/>
      <c r="F31" s="303"/>
      <c r="G31" s="303"/>
      <c r="H31" s="326" t="s">
        <v>42</v>
      </c>
      <c r="I31" s="326"/>
      <c r="J31" s="326"/>
      <c r="K31" s="326"/>
      <c r="L31" s="326"/>
      <c r="M31" s="326"/>
      <c r="N31" s="325" t="s">
        <v>43</v>
      </c>
      <c r="O31" s="326"/>
      <c r="P31" s="326"/>
      <c r="Q31" s="326"/>
      <c r="R31" s="326"/>
      <c r="S31" s="327"/>
    </row>
    <row r="32" spans="1:19">
      <c r="A32" s="265"/>
      <c r="B32" s="304" t="s">
        <v>115</v>
      </c>
      <c r="C32" s="304"/>
      <c r="D32" s="304" t="s">
        <v>120</v>
      </c>
      <c r="E32" s="304"/>
      <c r="F32" s="307" t="s">
        <v>58</v>
      </c>
      <c r="G32" s="309"/>
      <c r="H32" s="304" t="s">
        <v>115</v>
      </c>
      <c r="I32" s="304"/>
      <c r="J32" s="304" t="s">
        <v>120</v>
      </c>
      <c r="K32" s="304"/>
      <c r="L32" s="307" t="s">
        <v>58</v>
      </c>
      <c r="M32" s="309"/>
      <c r="N32" s="304" t="s">
        <v>115</v>
      </c>
      <c r="O32" s="304"/>
      <c r="P32" s="304" t="s">
        <v>120</v>
      </c>
      <c r="Q32" s="304"/>
      <c r="R32" s="307" t="s">
        <v>58</v>
      </c>
      <c r="S32" s="308"/>
    </row>
    <row r="33" spans="1:63">
      <c r="A33" s="265"/>
      <c r="B33" s="245" t="s">
        <v>51</v>
      </c>
      <c r="C33" s="245" t="s">
        <v>50</v>
      </c>
      <c r="D33" s="245" t="s">
        <v>51</v>
      </c>
      <c r="E33" s="245" t="s">
        <v>50</v>
      </c>
      <c r="F33" s="245" t="s">
        <v>51</v>
      </c>
      <c r="G33" s="245" t="s">
        <v>50</v>
      </c>
      <c r="H33" s="245" t="s">
        <v>51</v>
      </c>
      <c r="I33" s="245" t="s">
        <v>50</v>
      </c>
      <c r="J33" s="245" t="s">
        <v>51</v>
      </c>
      <c r="K33" s="245" t="s">
        <v>50</v>
      </c>
      <c r="L33" s="245" t="s">
        <v>51</v>
      </c>
      <c r="M33" s="245" t="s">
        <v>50</v>
      </c>
      <c r="N33" s="245" t="s">
        <v>51</v>
      </c>
      <c r="O33" s="245" t="s">
        <v>50</v>
      </c>
      <c r="P33" s="245" t="s">
        <v>51</v>
      </c>
      <c r="Q33" s="245" t="s">
        <v>50</v>
      </c>
      <c r="R33" s="245" t="s">
        <v>51</v>
      </c>
      <c r="S33" s="266" t="s">
        <v>50</v>
      </c>
    </row>
    <row r="34" spans="1:63" ht="17.25" customHeight="1">
      <c r="A34" s="267" t="s">
        <v>52</v>
      </c>
      <c r="B34" s="96">
        <v>0</v>
      </c>
      <c r="C34" s="31">
        <f t="shared" ref="C34:C39" si="14">B34/$B$40</f>
        <v>0</v>
      </c>
      <c r="D34" s="96">
        <v>0</v>
      </c>
      <c r="E34" s="49">
        <f t="shared" ref="E34:E39" si="15">D34/$D$40</f>
        <v>0</v>
      </c>
      <c r="F34" s="50">
        <f t="shared" ref="F34:F39" si="16">D34-B34</f>
        <v>0</v>
      </c>
      <c r="G34" s="51" t="s">
        <v>17</v>
      </c>
      <c r="H34" s="96">
        <v>1</v>
      </c>
      <c r="I34" s="31">
        <f t="shared" ref="I34:I40" si="17">H34/$H$40</f>
        <v>5.339028296849973E-4</v>
      </c>
      <c r="J34" s="96">
        <v>0</v>
      </c>
      <c r="K34" s="49">
        <f t="shared" ref="K34:K40" si="18">J34/$J$40</f>
        <v>0</v>
      </c>
      <c r="L34" s="52">
        <f t="shared" ref="L34:L40" si="19">J34-H34</f>
        <v>-1</v>
      </c>
      <c r="M34" s="51" t="s">
        <v>17</v>
      </c>
      <c r="N34" s="96">
        <v>0</v>
      </c>
      <c r="O34" s="31">
        <f t="shared" ref="O34:O40" si="20">N34/$N$40</f>
        <v>0</v>
      </c>
      <c r="P34" s="96">
        <v>0</v>
      </c>
      <c r="Q34" s="49">
        <f t="shared" ref="Q34:Q40" si="21">P34/$P$40</f>
        <v>0</v>
      </c>
      <c r="R34" s="50">
        <f t="shared" ref="R34:R40" si="22">P34-N34</f>
        <v>0</v>
      </c>
      <c r="S34" s="268" t="s">
        <v>17</v>
      </c>
    </row>
    <row r="35" spans="1:63" ht="33" customHeight="1">
      <c r="A35" s="267" t="s">
        <v>53</v>
      </c>
      <c r="B35" s="96">
        <v>17</v>
      </c>
      <c r="C35" s="31">
        <f t="shared" si="14"/>
        <v>7.1428571428571425E-2</v>
      </c>
      <c r="D35" s="96">
        <v>15</v>
      </c>
      <c r="E35" s="49">
        <f t="shared" si="15"/>
        <v>7.6923076923076927E-2</v>
      </c>
      <c r="F35" s="50">
        <f t="shared" si="16"/>
        <v>-2</v>
      </c>
      <c r="G35" s="51">
        <f>F35/B35</f>
        <v>-0.11764705882352941</v>
      </c>
      <c r="H35" s="96">
        <v>32</v>
      </c>
      <c r="I35" s="31">
        <f t="shared" si="17"/>
        <v>1.7084890549919914E-2</v>
      </c>
      <c r="J35" s="96">
        <v>27</v>
      </c>
      <c r="K35" s="49">
        <f t="shared" si="18"/>
        <v>1.5929203539823009E-2</v>
      </c>
      <c r="L35" s="52">
        <f t="shared" si="19"/>
        <v>-5</v>
      </c>
      <c r="M35" s="51">
        <f t="shared" ref="M35:M40" si="23">L35/H35</f>
        <v>-0.15625</v>
      </c>
      <c r="N35" s="96">
        <v>8</v>
      </c>
      <c r="O35" s="31">
        <f t="shared" si="20"/>
        <v>8.4388185654008432E-3</v>
      </c>
      <c r="P35" s="96">
        <v>11</v>
      </c>
      <c r="Q35" s="49">
        <f t="shared" si="21"/>
        <v>1.2048192771084338E-2</v>
      </c>
      <c r="R35" s="52">
        <f t="shared" si="22"/>
        <v>3</v>
      </c>
      <c r="S35" s="268">
        <f t="shared" ref="S35:S40" si="24">R35/N35</f>
        <v>0.375</v>
      </c>
    </row>
    <row r="36" spans="1:63" ht="30.75" customHeight="1">
      <c r="A36" s="267" t="s">
        <v>54</v>
      </c>
      <c r="B36" s="96">
        <v>195</v>
      </c>
      <c r="C36" s="31">
        <f t="shared" si="14"/>
        <v>0.81932773109243695</v>
      </c>
      <c r="D36" s="96">
        <v>157</v>
      </c>
      <c r="E36" s="49">
        <f t="shared" si="15"/>
        <v>0.80512820512820515</v>
      </c>
      <c r="F36" s="50">
        <f t="shared" si="16"/>
        <v>-38</v>
      </c>
      <c r="G36" s="51">
        <f>F36/B36</f>
        <v>-0.19487179487179487</v>
      </c>
      <c r="H36" s="96">
        <v>565</v>
      </c>
      <c r="I36" s="31">
        <f t="shared" si="17"/>
        <v>0.30165509877202351</v>
      </c>
      <c r="J36" s="96">
        <v>540</v>
      </c>
      <c r="K36" s="49">
        <f t="shared" si="18"/>
        <v>0.31858407079646017</v>
      </c>
      <c r="L36" s="52">
        <f t="shared" si="19"/>
        <v>-25</v>
      </c>
      <c r="M36" s="51">
        <f t="shared" si="23"/>
        <v>-4.4247787610619468E-2</v>
      </c>
      <c r="N36" s="96">
        <v>117</v>
      </c>
      <c r="O36" s="31">
        <f t="shared" si="20"/>
        <v>0.12341772151898735</v>
      </c>
      <c r="P36" s="96">
        <v>102</v>
      </c>
      <c r="Q36" s="49">
        <f t="shared" si="21"/>
        <v>0.11171960569550932</v>
      </c>
      <c r="R36" s="52">
        <f t="shared" si="22"/>
        <v>-15</v>
      </c>
      <c r="S36" s="268">
        <f t="shared" si="24"/>
        <v>-0.12820512820512819</v>
      </c>
    </row>
    <row r="37" spans="1:63" ht="27" customHeight="1">
      <c r="A37" s="267" t="s">
        <v>55</v>
      </c>
      <c r="B37" s="96">
        <v>25</v>
      </c>
      <c r="C37" s="31">
        <f t="shared" si="14"/>
        <v>0.10504201680672269</v>
      </c>
      <c r="D37" s="96">
        <v>20</v>
      </c>
      <c r="E37" s="49">
        <f t="shared" si="15"/>
        <v>0.10256410256410256</v>
      </c>
      <c r="F37" s="50">
        <f t="shared" si="16"/>
        <v>-5</v>
      </c>
      <c r="G37" s="51">
        <f>F37/B37</f>
        <v>-0.2</v>
      </c>
      <c r="H37" s="96">
        <v>270</v>
      </c>
      <c r="I37" s="31">
        <f t="shared" si="17"/>
        <v>0.14415376401494928</v>
      </c>
      <c r="J37" s="96">
        <v>242</v>
      </c>
      <c r="K37" s="49">
        <f t="shared" si="18"/>
        <v>0.14277286135693215</v>
      </c>
      <c r="L37" s="52">
        <f t="shared" si="19"/>
        <v>-28</v>
      </c>
      <c r="M37" s="51">
        <f t="shared" si="23"/>
        <v>-0.1037037037037037</v>
      </c>
      <c r="N37" s="96">
        <v>24</v>
      </c>
      <c r="O37" s="31">
        <f t="shared" si="20"/>
        <v>2.5316455696202531E-2</v>
      </c>
      <c r="P37" s="96">
        <v>30</v>
      </c>
      <c r="Q37" s="49">
        <f t="shared" si="21"/>
        <v>3.2858707557502739E-2</v>
      </c>
      <c r="R37" s="52">
        <f t="shared" si="22"/>
        <v>6</v>
      </c>
      <c r="S37" s="268">
        <f t="shared" si="24"/>
        <v>0.25</v>
      </c>
    </row>
    <row r="38" spans="1:63" ht="30" customHeight="1">
      <c r="A38" s="267" t="s">
        <v>56</v>
      </c>
      <c r="B38" s="96">
        <v>0</v>
      </c>
      <c r="C38" s="31">
        <f t="shared" si="14"/>
        <v>0</v>
      </c>
      <c r="D38" s="96">
        <v>1</v>
      </c>
      <c r="E38" s="49">
        <f t="shared" si="15"/>
        <v>5.1282051282051282E-3</v>
      </c>
      <c r="F38" s="50">
        <f t="shared" si="16"/>
        <v>1</v>
      </c>
      <c r="G38" s="51" t="e">
        <f>F38/B38</f>
        <v>#DIV/0!</v>
      </c>
      <c r="H38" s="96">
        <v>206</v>
      </c>
      <c r="I38" s="31">
        <f t="shared" si="17"/>
        <v>0.10998398291510945</v>
      </c>
      <c r="J38" s="96">
        <v>198</v>
      </c>
      <c r="K38" s="49">
        <f t="shared" si="18"/>
        <v>0.1168141592920354</v>
      </c>
      <c r="L38" s="52">
        <f t="shared" si="19"/>
        <v>-8</v>
      </c>
      <c r="M38" s="51">
        <f t="shared" si="23"/>
        <v>-3.8834951456310676E-2</v>
      </c>
      <c r="N38" s="96">
        <v>63</v>
      </c>
      <c r="O38" s="31">
        <f t="shared" si="20"/>
        <v>6.6455696202531639E-2</v>
      </c>
      <c r="P38" s="96">
        <v>68</v>
      </c>
      <c r="Q38" s="49">
        <f t="shared" si="21"/>
        <v>7.4479737130339535E-2</v>
      </c>
      <c r="R38" s="52">
        <f t="shared" si="22"/>
        <v>5</v>
      </c>
      <c r="S38" s="268">
        <f t="shared" si="24"/>
        <v>7.9365079365079361E-2</v>
      </c>
    </row>
    <row r="39" spans="1:63" ht="31.5" customHeight="1" thickBot="1">
      <c r="A39" s="267" t="s">
        <v>57</v>
      </c>
      <c r="B39" s="96">
        <v>1</v>
      </c>
      <c r="C39" s="31">
        <f t="shared" si="14"/>
        <v>4.2016806722689074E-3</v>
      </c>
      <c r="D39" s="96">
        <v>2</v>
      </c>
      <c r="E39" s="49">
        <f t="shared" si="15"/>
        <v>1.0256410256410256E-2</v>
      </c>
      <c r="F39" s="50">
        <f t="shared" si="16"/>
        <v>1</v>
      </c>
      <c r="G39" s="51" t="s">
        <v>17</v>
      </c>
      <c r="H39" s="96">
        <v>799</v>
      </c>
      <c r="I39" s="31">
        <f t="shared" si="17"/>
        <v>0.42658836091831287</v>
      </c>
      <c r="J39" s="96">
        <v>688</v>
      </c>
      <c r="K39" s="49">
        <f t="shared" si="18"/>
        <v>0.40589970501474926</v>
      </c>
      <c r="L39" s="52">
        <f t="shared" si="19"/>
        <v>-111</v>
      </c>
      <c r="M39" s="51">
        <f t="shared" si="23"/>
        <v>-0.13892365456821026</v>
      </c>
      <c r="N39" s="96">
        <v>736</v>
      </c>
      <c r="O39" s="31">
        <f t="shared" si="20"/>
        <v>0.77637130801687759</v>
      </c>
      <c r="P39" s="96">
        <v>702</v>
      </c>
      <c r="Q39" s="49">
        <f t="shared" si="21"/>
        <v>0.76889375684556405</v>
      </c>
      <c r="R39" s="52">
        <f t="shared" si="22"/>
        <v>-34</v>
      </c>
      <c r="S39" s="269">
        <f t="shared" si="24"/>
        <v>-4.619565217391304E-2</v>
      </c>
    </row>
    <row r="40" spans="1:63" s="98" customFormat="1" ht="15.75" thickBot="1">
      <c r="A40" s="129" t="s">
        <v>16</v>
      </c>
      <c r="B40" s="124">
        <f>SUM(B34:B39)</f>
        <v>238</v>
      </c>
      <c r="C40" s="125">
        <f t="shared" ref="C40" si="25">B40/$B$40</f>
        <v>1</v>
      </c>
      <c r="D40" s="124">
        <f>SUM(D34:D39)</f>
        <v>195</v>
      </c>
      <c r="E40" s="125">
        <f t="shared" ref="E40" si="26">D40/$D$40</f>
        <v>1</v>
      </c>
      <c r="F40" s="124">
        <f t="shared" ref="F40" si="27">D40-B40</f>
        <v>-43</v>
      </c>
      <c r="G40" s="130">
        <f>F40/B40</f>
        <v>-0.18067226890756302</v>
      </c>
      <c r="H40" s="124">
        <f>SUM(H34:H39)</f>
        <v>1873</v>
      </c>
      <c r="I40" s="125">
        <f t="shared" si="17"/>
        <v>1</v>
      </c>
      <c r="J40" s="124">
        <f>SUM(J34:J39)</f>
        <v>1695</v>
      </c>
      <c r="K40" s="125">
        <f t="shared" si="18"/>
        <v>1</v>
      </c>
      <c r="L40" s="124">
        <f t="shared" si="19"/>
        <v>-178</v>
      </c>
      <c r="M40" s="152">
        <f t="shared" si="23"/>
        <v>-9.5034703683929522E-2</v>
      </c>
      <c r="N40" s="240">
        <f>SUM(N34:N39)</f>
        <v>948</v>
      </c>
      <c r="O40" s="125">
        <f t="shared" si="20"/>
        <v>1</v>
      </c>
      <c r="P40" s="124">
        <f>SUM(P34:P39)</f>
        <v>913</v>
      </c>
      <c r="Q40" s="125">
        <f t="shared" si="21"/>
        <v>1</v>
      </c>
      <c r="R40" s="124">
        <f t="shared" si="22"/>
        <v>-35</v>
      </c>
      <c r="S40" s="230">
        <f t="shared" si="24"/>
        <v>-3.6919831223628692E-2</v>
      </c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</row>
    <row r="41" spans="1:63" ht="3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97"/>
      <c r="L41" s="28"/>
      <c r="M41" s="28"/>
      <c r="N41" s="28"/>
      <c r="O41" s="28"/>
      <c r="P41" s="28"/>
      <c r="Q41" s="28"/>
      <c r="R41" s="28"/>
      <c r="S41" s="28"/>
    </row>
    <row r="42" spans="1:63" ht="15.75" thickBo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63" ht="15.75" thickBot="1">
      <c r="A43" s="241"/>
      <c r="B43" s="319" t="s">
        <v>44</v>
      </c>
      <c r="C43" s="320"/>
      <c r="D43" s="320"/>
      <c r="E43" s="320"/>
      <c r="F43" s="320"/>
      <c r="G43" s="321"/>
      <c r="H43" s="319" t="s">
        <v>45</v>
      </c>
      <c r="I43" s="320"/>
      <c r="J43" s="320"/>
      <c r="K43" s="320"/>
      <c r="L43" s="320"/>
      <c r="M43" s="320"/>
      <c r="N43" s="322" t="s">
        <v>46</v>
      </c>
      <c r="O43" s="320"/>
      <c r="P43" s="320"/>
      <c r="Q43" s="320"/>
      <c r="R43" s="320"/>
      <c r="S43" s="321"/>
    </row>
    <row r="44" spans="1:63">
      <c r="A44" s="37"/>
      <c r="B44" s="304" t="s">
        <v>115</v>
      </c>
      <c r="C44" s="304"/>
      <c r="D44" s="304" t="s">
        <v>120</v>
      </c>
      <c r="E44" s="304"/>
      <c r="F44" s="310" t="s">
        <v>58</v>
      </c>
      <c r="G44" s="318"/>
      <c r="H44" s="304" t="s">
        <v>115</v>
      </c>
      <c r="I44" s="304"/>
      <c r="J44" s="304" t="s">
        <v>120</v>
      </c>
      <c r="K44" s="304"/>
      <c r="L44" s="310" t="s">
        <v>58</v>
      </c>
      <c r="M44" s="311"/>
      <c r="N44" s="304" t="s">
        <v>115</v>
      </c>
      <c r="O44" s="304"/>
      <c r="P44" s="304" t="s">
        <v>120</v>
      </c>
      <c r="Q44" s="304"/>
      <c r="R44" s="310" t="s">
        <v>58</v>
      </c>
      <c r="S44" s="318"/>
    </row>
    <row r="45" spans="1:63">
      <c r="A45" s="131"/>
      <c r="B45" s="244" t="s">
        <v>51</v>
      </c>
      <c r="C45" s="244" t="s">
        <v>50</v>
      </c>
      <c r="D45" s="244" t="s">
        <v>51</v>
      </c>
      <c r="E45" s="244" t="s">
        <v>50</v>
      </c>
      <c r="F45" s="244" t="s">
        <v>51</v>
      </c>
      <c r="G45" s="244" t="s">
        <v>50</v>
      </c>
      <c r="H45" s="244" t="s">
        <v>51</v>
      </c>
      <c r="I45" s="244" t="s">
        <v>50</v>
      </c>
      <c r="J45" s="244" t="s">
        <v>51</v>
      </c>
      <c r="K45" s="244" t="s">
        <v>50</v>
      </c>
      <c r="L45" s="244" t="s">
        <v>51</v>
      </c>
      <c r="M45" s="244" t="s">
        <v>50</v>
      </c>
      <c r="N45" s="244" t="s">
        <v>51</v>
      </c>
      <c r="O45" s="244" t="s">
        <v>50</v>
      </c>
      <c r="P45" s="244" t="s">
        <v>51</v>
      </c>
      <c r="Q45" s="244" t="s">
        <v>50</v>
      </c>
      <c r="R45" s="244" t="s">
        <v>51</v>
      </c>
      <c r="S45" s="259" t="s">
        <v>50</v>
      </c>
    </row>
    <row r="46" spans="1:63">
      <c r="A46" s="252" t="s">
        <v>52</v>
      </c>
      <c r="B46" s="96">
        <v>0</v>
      </c>
      <c r="C46" s="31">
        <f t="shared" ref="C46:C52" si="28">B46/$B$52</f>
        <v>0</v>
      </c>
      <c r="D46" s="96">
        <v>0</v>
      </c>
      <c r="E46" s="31">
        <f t="shared" ref="E46:E52" si="29">D46/$D$52</f>
        <v>0</v>
      </c>
      <c r="F46" s="38">
        <f t="shared" ref="F46:F52" si="30">D46-B46</f>
        <v>0</v>
      </c>
      <c r="G46" s="33" t="e">
        <f t="shared" ref="G46:G52" si="31">F46/B46</f>
        <v>#DIV/0!</v>
      </c>
      <c r="H46" s="96">
        <v>2</v>
      </c>
      <c r="I46" s="31">
        <f>H46/$H$52</f>
        <v>6.7114093959731542E-3</v>
      </c>
      <c r="J46" s="96">
        <v>2</v>
      </c>
      <c r="K46" s="31">
        <f t="shared" ref="K46:K52" si="32">J46/$J$52</f>
        <v>6.6006600660066007E-3</v>
      </c>
      <c r="L46" s="38">
        <f>J46-H46</f>
        <v>0</v>
      </c>
      <c r="M46" s="31">
        <f>L46/H46</f>
        <v>0</v>
      </c>
      <c r="N46" s="96">
        <v>5</v>
      </c>
      <c r="O46" s="31">
        <f>N46/$N$52</f>
        <v>1.0438413361169102E-2</v>
      </c>
      <c r="P46" s="96">
        <v>5</v>
      </c>
      <c r="Q46" s="31">
        <f t="shared" ref="Q46:Q52" si="33">P46/$P$52</f>
        <v>9.881422924901186E-3</v>
      </c>
      <c r="R46" s="38">
        <f>P46-N46</f>
        <v>0</v>
      </c>
      <c r="S46" s="260">
        <f>R46/N46</f>
        <v>0</v>
      </c>
    </row>
    <row r="47" spans="1:63" ht="30">
      <c r="A47" s="252" t="s">
        <v>53</v>
      </c>
      <c r="B47" s="96">
        <v>29</v>
      </c>
      <c r="C47" s="31">
        <f t="shared" si="28"/>
        <v>0.1070110701107011</v>
      </c>
      <c r="D47" s="96">
        <v>32</v>
      </c>
      <c r="E47" s="31">
        <f t="shared" si="29"/>
        <v>9.580838323353294E-2</v>
      </c>
      <c r="F47" s="39">
        <f t="shared" si="30"/>
        <v>3</v>
      </c>
      <c r="G47" s="33">
        <f t="shared" si="31"/>
        <v>0.10344827586206896</v>
      </c>
      <c r="H47" s="96">
        <v>99</v>
      </c>
      <c r="I47" s="31">
        <f t="shared" ref="I47:I52" si="34">H47/$H$52</f>
        <v>0.33221476510067116</v>
      </c>
      <c r="J47" s="96">
        <v>102</v>
      </c>
      <c r="K47" s="31">
        <f t="shared" si="32"/>
        <v>0.33663366336633666</v>
      </c>
      <c r="L47" s="39">
        <f t="shared" ref="L47:L52" si="35">J47-H47</f>
        <v>3</v>
      </c>
      <c r="M47" s="33">
        <f t="shared" ref="M47:M52" si="36">L47/H47</f>
        <v>3.0303030303030304E-2</v>
      </c>
      <c r="N47" s="96">
        <v>216</v>
      </c>
      <c r="O47" s="31">
        <f t="shared" ref="O47:O52" si="37">N47/$N$52</f>
        <v>0.45093945720250522</v>
      </c>
      <c r="P47" s="96">
        <v>229</v>
      </c>
      <c r="Q47" s="31">
        <f t="shared" si="33"/>
        <v>0.4525691699604743</v>
      </c>
      <c r="R47" s="39">
        <f t="shared" ref="R47:R52" si="38">P47-N47</f>
        <v>13</v>
      </c>
      <c r="S47" s="260">
        <f t="shared" ref="S47:S52" si="39">R47/N47</f>
        <v>6.0185185185185182E-2</v>
      </c>
    </row>
    <row r="48" spans="1:63" ht="30">
      <c r="A48" s="252" t="s">
        <v>54</v>
      </c>
      <c r="B48" s="96">
        <v>88</v>
      </c>
      <c r="C48" s="31">
        <f t="shared" si="28"/>
        <v>0.32472324723247231</v>
      </c>
      <c r="D48" s="96">
        <v>97</v>
      </c>
      <c r="E48" s="31">
        <f t="shared" si="29"/>
        <v>0.29041916167664672</v>
      </c>
      <c r="F48" s="39">
        <f t="shared" si="30"/>
        <v>9</v>
      </c>
      <c r="G48" s="33">
        <f t="shared" si="31"/>
        <v>0.10227272727272728</v>
      </c>
      <c r="H48" s="96">
        <v>148</v>
      </c>
      <c r="I48" s="31">
        <f t="shared" si="34"/>
        <v>0.49664429530201343</v>
      </c>
      <c r="J48" s="96">
        <v>143</v>
      </c>
      <c r="K48" s="31">
        <f t="shared" si="32"/>
        <v>0.47194719471947194</v>
      </c>
      <c r="L48" s="39">
        <f t="shared" si="35"/>
        <v>-5</v>
      </c>
      <c r="M48" s="33">
        <f t="shared" si="36"/>
        <v>-3.3783783783783786E-2</v>
      </c>
      <c r="N48" s="96">
        <v>173</v>
      </c>
      <c r="O48" s="31">
        <f t="shared" si="37"/>
        <v>0.36116910229645094</v>
      </c>
      <c r="P48" s="96">
        <v>180</v>
      </c>
      <c r="Q48" s="31">
        <f t="shared" si="33"/>
        <v>0.35573122529644269</v>
      </c>
      <c r="R48" s="39">
        <f t="shared" si="38"/>
        <v>7</v>
      </c>
      <c r="S48" s="260">
        <f t="shared" si="39"/>
        <v>4.046242774566474E-2</v>
      </c>
    </row>
    <row r="49" spans="1:63" ht="45">
      <c r="A49" s="252" t="s">
        <v>55</v>
      </c>
      <c r="B49" s="96">
        <v>30</v>
      </c>
      <c r="C49" s="31">
        <f t="shared" si="28"/>
        <v>0.11070110701107011</v>
      </c>
      <c r="D49" s="96">
        <v>31</v>
      </c>
      <c r="E49" s="31">
        <f t="shared" si="29"/>
        <v>9.2814371257485026E-2</v>
      </c>
      <c r="F49" s="39">
        <f t="shared" si="30"/>
        <v>1</v>
      </c>
      <c r="G49" s="33">
        <f t="shared" si="31"/>
        <v>3.3333333333333333E-2</v>
      </c>
      <c r="H49" s="96">
        <v>23</v>
      </c>
      <c r="I49" s="31">
        <f t="shared" si="34"/>
        <v>7.7181208053691275E-2</v>
      </c>
      <c r="J49" s="96">
        <v>27</v>
      </c>
      <c r="K49" s="31">
        <f t="shared" si="32"/>
        <v>8.9108910891089105E-2</v>
      </c>
      <c r="L49" s="39">
        <f t="shared" si="35"/>
        <v>4</v>
      </c>
      <c r="M49" s="33">
        <f t="shared" si="36"/>
        <v>0.17391304347826086</v>
      </c>
      <c r="N49" s="96">
        <v>51</v>
      </c>
      <c r="O49" s="31">
        <f t="shared" si="37"/>
        <v>0.10647181628392484</v>
      </c>
      <c r="P49" s="96">
        <v>56</v>
      </c>
      <c r="Q49" s="31">
        <f t="shared" si="33"/>
        <v>0.11067193675889328</v>
      </c>
      <c r="R49" s="39">
        <f t="shared" si="38"/>
        <v>5</v>
      </c>
      <c r="S49" s="260">
        <f t="shared" si="39"/>
        <v>9.8039215686274508E-2</v>
      </c>
    </row>
    <row r="50" spans="1:63" ht="30">
      <c r="A50" s="252" t="s">
        <v>56</v>
      </c>
      <c r="B50" s="96">
        <v>23</v>
      </c>
      <c r="C50" s="31">
        <f t="shared" si="28"/>
        <v>8.4870848708487087E-2</v>
      </c>
      <c r="D50" s="96">
        <v>24</v>
      </c>
      <c r="E50" s="31">
        <f t="shared" si="29"/>
        <v>7.1856287425149698E-2</v>
      </c>
      <c r="F50" s="39">
        <f t="shared" si="30"/>
        <v>1</v>
      </c>
      <c r="G50" s="33">
        <f t="shared" si="31"/>
        <v>4.3478260869565216E-2</v>
      </c>
      <c r="H50" s="96">
        <v>14</v>
      </c>
      <c r="I50" s="31">
        <f t="shared" si="34"/>
        <v>4.6979865771812082E-2</v>
      </c>
      <c r="J50" s="96">
        <v>15</v>
      </c>
      <c r="K50" s="31">
        <f t="shared" si="32"/>
        <v>4.9504950495049507E-2</v>
      </c>
      <c r="L50" s="39">
        <f t="shared" si="35"/>
        <v>1</v>
      </c>
      <c r="M50" s="33">
        <f t="shared" si="36"/>
        <v>7.1428571428571425E-2</v>
      </c>
      <c r="N50" s="96">
        <v>17</v>
      </c>
      <c r="O50" s="31">
        <f t="shared" si="37"/>
        <v>3.5490605427974949E-2</v>
      </c>
      <c r="P50" s="96">
        <v>17</v>
      </c>
      <c r="Q50" s="31">
        <f t="shared" si="33"/>
        <v>3.3596837944664032E-2</v>
      </c>
      <c r="R50" s="39">
        <f t="shared" si="38"/>
        <v>0</v>
      </c>
      <c r="S50" s="260">
        <f t="shared" si="39"/>
        <v>0</v>
      </c>
    </row>
    <row r="51" spans="1:63" ht="30.75" thickBot="1">
      <c r="A51" s="252" t="s">
        <v>57</v>
      </c>
      <c r="B51" s="96">
        <v>101</v>
      </c>
      <c r="C51" s="31">
        <f t="shared" si="28"/>
        <v>0.37269372693726938</v>
      </c>
      <c r="D51" s="96">
        <v>150</v>
      </c>
      <c r="E51" s="31">
        <f t="shared" si="29"/>
        <v>0.44910179640718562</v>
      </c>
      <c r="F51" s="39">
        <f t="shared" si="30"/>
        <v>49</v>
      </c>
      <c r="G51" s="33">
        <f t="shared" si="31"/>
        <v>0.48514851485148514</v>
      </c>
      <c r="H51" s="96">
        <v>12</v>
      </c>
      <c r="I51" s="31">
        <f t="shared" si="34"/>
        <v>4.0268456375838924E-2</v>
      </c>
      <c r="J51" s="96">
        <v>14</v>
      </c>
      <c r="K51" s="31">
        <f t="shared" si="32"/>
        <v>4.6204620462046202E-2</v>
      </c>
      <c r="L51" s="39">
        <f t="shared" si="35"/>
        <v>2</v>
      </c>
      <c r="M51" s="33">
        <f t="shared" si="36"/>
        <v>0.16666666666666666</v>
      </c>
      <c r="N51" s="96">
        <v>17</v>
      </c>
      <c r="O51" s="31">
        <f t="shared" si="37"/>
        <v>3.5490605427974949E-2</v>
      </c>
      <c r="P51" s="96">
        <v>19</v>
      </c>
      <c r="Q51" s="31">
        <f t="shared" si="33"/>
        <v>3.7549407114624504E-2</v>
      </c>
      <c r="R51" s="39">
        <f t="shared" si="38"/>
        <v>2</v>
      </c>
      <c r="S51" s="260">
        <f t="shared" si="39"/>
        <v>0.11764705882352941</v>
      </c>
    </row>
    <row r="52" spans="1:63" s="98" customFormat="1" ht="15.75" thickBot="1">
      <c r="A52" s="129" t="s">
        <v>16</v>
      </c>
      <c r="B52" s="124">
        <f>SUM(B46:B51)</f>
        <v>271</v>
      </c>
      <c r="C52" s="125">
        <f t="shared" si="28"/>
        <v>1</v>
      </c>
      <c r="D52" s="124">
        <f>SUM(D46:D51)</f>
        <v>334</v>
      </c>
      <c r="E52" s="125">
        <f t="shared" si="29"/>
        <v>1</v>
      </c>
      <c r="F52" s="124">
        <f t="shared" si="30"/>
        <v>63</v>
      </c>
      <c r="G52" s="130">
        <f t="shared" si="31"/>
        <v>0.23247232472324722</v>
      </c>
      <c r="H52" s="124">
        <f>SUM(H46:H51)</f>
        <v>298</v>
      </c>
      <c r="I52" s="125">
        <f t="shared" si="34"/>
        <v>1</v>
      </c>
      <c r="J52" s="124">
        <f>SUM(J46:J51)</f>
        <v>303</v>
      </c>
      <c r="K52" s="125">
        <f t="shared" si="32"/>
        <v>1</v>
      </c>
      <c r="L52" s="124">
        <f t="shared" si="35"/>
        <v>5</v>
      </c>
      <c r="M52" s="152">
        <f t="shared" si="36"/>
        <v>1.6778523489932886E-2</v>
      </c>
      <c r="N52" s="240">
        <f>SUM(N46:N51)</f>
        <v>479</v>
      </c>
      <c r="O52" s="261">
        <f t="shared" si="37"/>
        <v>1</v>
      </c>
      <c r="P52" s="262">
        <f>SUM(P46:P51)</f>
        <v>506</v>
      </c>
      <c r="Q52" s="263">
        <f t="shared" si="33"/>
        <v>1</v>
      </c>
      <c r="R52" s="124">
        <f t="shared" si="38"/>
        <v>27</v>
      </c>
      <c r="S52" s="125">
        <f t="shared" si="39"/>
        <v>5.6367432150313153E-2</v>
      </c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</row>
    <row r="53" spans="1:63" ht="7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63" ht="9.75" customHeight="1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63">
      <c r="A55" s="36"/>
      <c r="B55" s="312" t="s">
        <v>47</v>
      </c>
      <c r="C55" s="313"/>
      <c r="D55" s="313"/>
      <c r="E55" s="313"/>
      <c r="F55" s="313"/>
      <c r="G55" s="314"/>
      <c r="H55" s="312" t="s">
        <v>48</v>
      </c>
      <c r="I55" s="313"/>
      <c r="J55" s="313"/>
      <c r="K55" s="313"/>
      <c r="L55" s="313"/>
      <c r="M55" s="313"/>
      <c r="N55" s="315" t="s">
        <v>16</v>
      </c>
      <c r="O55" s="316"/>
      <c r="P55" s="316"/>
      <c r="Q55" s="316"/>
      <c r="R55" s="316"/>
      <c r="S55" s="317"/>
    </row>
    <row r="56" spans="1:63">
      <c r="A56" s="37"/>
      <c r="B56" s="304" t="s">
        <v>115</v>
      </c>
      <c r="C56" s="304"/>
      <c r="D56" s="304" t="s">
        <v>120</v>
      </c>
      <c r="E56" s="304"/>
      <c r="F56" s="323" t="s">
        <v>58</v>
      </c>
      <c r="G56" s="328"/>
      <c r="H56" s="304" t="s">
        <v>115</v>
      </c>
      <c r="I56" s="304"/>
      <c r="J56" s="304" t="s">
        <v>120</v>
      </c>
      <c r="K56" s="304"/>
      <c r="L56" s="323" t="s">
        <v>58</v>
      </c>
      <c r="M56" s="324"/>
      <c r="N56" s="304" t="s">
        <v>115</v>
      </c>
      <c r="O56" s="304"/>
      <c r="P56" s="304" t="s">
        <v>120</v>
      </c>
      <c r="Q56" s="304"/>
      <c r="R56" s="305" t="s">
        <v>58</v>
      </c>
      <c r="S56" s="306"/>
    </row>
    <row r="57" spans="1:63">
      <c r="A57" s="131"/>
      <c r="B57" s="244" t="s">
        <v>51</v>
      </c>
      <c r="C57" s="244" t="s">
        <v>50</v>
      </c>
      <c r="D57" s="244" t="s">
        <v>51</v>
      </c>
      <c r="E57" s="244" t="s">
        <v>50</v>
      </c>
      <c r="F57" s="244" t="s">
        <v>51</v>
      </c>
      <c r="G57" s="244" t="s">
        <v>50</v>
      </c>
      <c r="H57" s="244" t="s">
        <v>51</v>
      </c>
      <c r="I57" s="244" t="s">
        <v>50</v>
      </c>
      <c r="J57" s="244" t="s">
        <v>51</v>
      </c>
      <c r="K57" s="244" t="s">
        <v>50</v>
      </c>
      <c r="L57" s="244" t="s">
        <v>51</v>
      </c>
      <c r="M57" s="244" t="s">
        <v>50</v>
      </c>
      <c r="N57" s="182" t="s">
        <v>51</v>
      </c>
      <c r="O57" s="246" t="s">
        <v>50</v>
      </c>
      <c r="P57" s="246" t="s">
        <v>51</v>
      </c>
      <c r="Q57" s="246" t="s">
        <v>50</v>
      </c>
      <c r="R57" s="246" t="s">
        <v>51</v>
      </c>
      <c r="S57" s="251" t="s">
        <v>50</v>
      </c>
    </row>
    <row r="58" spans="1:63">
      <c r="A58" s="252" t="s">
        <v>52</v>
      </c>
      <c r="B58" s="96">
        <v>3</v>
      </c>
      <c r="C58" s="31">
        <f>B58/$B$64</f>
        <v>1.8518518518518517E-2</v>
      </c>
      <c r="D58" s="96">
        <v>3</v>
      </c>
      <c r="E58" s="31">
        <f>D58/$D$64</f>
        <v>1.8181818181818181E-2</v>
      </c>
      <c r="F58" s="38">
        <f>D58-B58</f>
        <v>0</v>
      </c>
      <c r="G58" s="31">
        <f>F58/B58</f>
        <v>0</v>
      </c>
      <c r="H58" s="96">
        <v>0</v>
      </c>
      <c r="I58" s="31">
        <f>H58/$H$64</f>
        <v>0</v>
      </c>
      <c r="J58" s="96">
        <v>0</v>
      </c>
      <c r="K58" s="96">
        <v>0</v>
      </c>
      <c r="L58" s="38">
        <f>J58-H58</f>
        <v>0</v>
      </c>
      <c r="M58" s="31" t="e">
        <f t="shared" ref="M58:M64" si="40">L58/H58</f>
        <v>#DIV/0!</v>
      </c>
      <c r="N58" s="100">
        <f t="shared" ref="N58:N63" si="41">B34+H34+N34+B46+H46+N46+B58+H58</f>
        <v>11</v>
      </c>
      <c r="O58" s="101">
        <f>N58/$N$64</f>
        <v>2.5724976613657625E-3</v>
      </c>
      <c r="P58" s="100">
        <f t="shared" ref="P58:P64" si="42">D34+J34+P34+D46+J46+P46+D58+J58</f>
        <v>10</v>
      </c>
      <c r="Q58" s="102">
        <f>P58/$P$64</f>
        <v>2.4283632831471587E-3</v>
      </c>
      <c r="R58" s="103">
        <f>P58-N58</f>
        <v>-1</v>
      </c>
      <c r="S58" s="253">
        <f>R58/N58</f>
        <v>-9.0909090909090912E-2</v>
      </c>
    </row>
    <row r="59" spans="1:63" ht="30">
      <c r="A59" s="252" t="s">
        <v>53</v>
      </c>
      <c r="B59" s="96">
        <v>88</v>
      </c>
      <c r="C59" s="31">
        <f t="shared" ref="C59:C64" si="43">B59/$B$64</f>
        <v>0.54320987654320985</v>
      </c>
      <c r="D59" s="96">
        <v>92</v>
      </c>
      <c r="E59" s="31">
        <f t="shared" ref="E59:E64" si="44">D59/$D$64</f>
        <v>0.55757575757575761</v>
      </c>
      <c r="F59" s="39">
        <f t="shared" ref="F59:F64" si="45">D59-B59</f>
        <v>4</v>
      </c>
      <c r="G59" s="31">
        <f t="shared" ref="G59:G64" si="46">F59/B59</f>
        <v>4.5454545454545456E-2</v>
      </c>
      <c r="H59" s="96">
        <v>3</v>
      </c>
      <c r="I59" s="31">
        <f t="shared" ref="I59:I64" si="47">H59/$H$64</f>
        <v>0.42857142857142855</v>
      </c>
      <c r="J59" s="96">
        <v>3</v>
      </c>
      <c r="K59" s="96">
        <v>5</v>
      </c>
      <c r="L59" s="39">
        <f t="shared" ref="L59:L64" si="48">J59-H59</f>
        <v>0</v>
      </c>
      <c r="M59" s="31">
        <f t="shared" si="40"/>
        <v>0</v>
      </c>
      <c r="N59" s="100">
        <f t="shared" si="41"/>
        <v>492</v>
      </c>
      <c r="O59" s="101">
        <f t="shared" ref="O59:O64" si="49">N59/$N$64</f>
        <v>0.11506080449017773</v>
      </c>
      <c r="P59" s="100">
        <f t="shared" si="42"/>
        <v>511</v>
      </c>
      <c r="Q59" s="104">
        <f t="shared" ref="Q59:Q64" si="50">P59/$P$64</f>
        <v>0.12408936376881982</v>
      </c>
      <c r="R59" s="103">
        <f t="shared" ref="R59:R64" si="51">P59-N59</f>
        <v>19</v>
      </c>
      <c r="S59" s="254">
        <f t="shared" ref="S59:S64" si="52">R59/N59</f>
        <v>3.8617886178861791E-2</v>
      </c>
    </row>
    <row r="60" spans="1:63" ht="30">
      <c r="A60" s="252" t="s">
        <v>54</v>
      </c>
      <c r="B60" s="96">
        <v>47</v>
      </c>
      <c r="C60" s="31">
        <f t="shared" si="43"/>
        <v>0.29012345679012347</v>
      </c>
      <c r="D60" s="96">
        <v>46</v>
      </c>
      <c r="E60" s="31">
        <f t="shared" si="44"/>
        <v>0.27878787878787881</v>
      </c>
      <c r="F60" s="39">
        <f t="shared" si="45"/>
        <v>-1</v>
      </c>
      <c r="G60" s="31">
        <f t="shared" si="46"/>
        <v>-2.1276595744680851E-2</v>
      </c>
      <c r="H60" s="96">
        <v>3</v>
      </c>
      <c r="I60" s="31">
        <f t="shared" si="47"/>
        <v>0.42857142857142855</v>
      </c>
      <c r="J60" s="96">
        <v>3</v>
      </c>
      <c r="K60" s="96">
        <v>1</v>
      </c>
      <c r="L60" s="39">
        <f t="shared" si="48"/>
        <v>0</v>
      </c>
      <c r="M60" s="31">
        <f t="shared" si="40"/>
        <v>0</v>
      </c>
      <c r="N60" s="100">
        <f t="shared" si="41"/>
        <v>1336</v>
      </c>
      <c r="O60" s="101">
        <f t="shared" si="49"/>
        <v>0.3124415341440599</v>
      </c>
      <c r="P60" s="100">
        <f t="shared" si="42"/>
        <v>1268</v>
      </c>
      <c r="Q60" s="104">
        <f t="shared" si="50"/>
        <v>0.30791646430305974</v>
      </c>
      <c r="R60" s="103">
        <f t="shared" si="51"/>
        <v>-68</v>
      </c>
      <c r="S60" s="254">
        <f t="shared" si="52"/>
        <v>-5.089820359281437E-2</v>
      </c>
    </row>
    <row r="61" spans="1:63" ht="45">
      <c r="A61" s="252" t="s">
        <v>55</v>
      </c>
      <c r="B61" s="96">
        <v>7</v>
      </c>
      <c r="C61" s="31">
        <f t="shared" si="43"/>
        <v>4.3209876543209874E-2</v>
      </c>
      <c r="D61" s="96">
        <v>8</v>
      </c>
      <c r="E61" s="31">
        <f t="shared" si="44"/>
        <v>4.8484848484848485E-2</v>
      </c>
      <c r="F61" s="39">
        <f t="shared" si="45"/>
        <v>1</v>
      </c>
      <c r="G61" s="31">
        <f t="shared" si="46"/>
        <v>0.14285714285714285</v>
      </c>
      <c r="H61" s="96">
        <v>0</v>
      </c>
      <c r="I61" s="31">
        <f t="shared" si="47"/>
        <v>0</v>
      </c>
      <c r="J61" s="96">
        <v>0</v>
      </c>
      <c r="K61" s="96">
        <v>0</v>
      </c>
      <c r="L61" s="39">
        <f t="shared" si="48"/>
        <v>0</v>
      </c>
      <c r="M61" s="31" t="s">
        <v>17</v>
      </c>
      <c r="N61" s="100">
        <f t="shared" si="41"/>
        <v>430</v>
      </c>
      <c r="O61" s="101">
        <f t="shared" si="49"/>
        <v>0.10056127221702525</v>
      </c>
      <c r="P61" s="100">
        <f t="shared" si="42"/>
        <v>414</v>
      </c>
      <c r="Q61" s="104">
        <f t="shared" si="50"/>
        <v>0.10053423992229238</v>
      </c>
      <c r="R61" s="103">
        <f t="shared" si="51"/>
        <v>-16</v>
      </c>
      <c r="S61" s="254">
        <f t="shared" si="52"/>
        <v>-3.7209302325581395E-2</v>
      </c>
    </row>
    <row r="62" spans="1:63" ht="30">
      <c r="A62" s="252" t="s">
        <v>56</v>
      </c>
      <c r="B62" s="96">
        <v>5</v>
      </c>
      <c r="C62" s="31">
        <f t="shared" si="43"/>
        <v>3.0864197530864196E-2</v>
      </c>
      <c r="D62" s="96">
        <v>6</v>
      </c>
      <c r="E62" s="31">
        <f t="shared" si="44"/>
        <v>3.6363636363636362E-2</v>
      </c>
      <c r="F62" s="39">
        <f t="shared" si="45"/>
        <v>1</v>
      </c>
      <c r="G62" s="31" t="s">
        <v>17</v>
      </c>
      <c r="H62" s="96">
        <v>0</v>
      </c>
      <c r="I62" s="31">
        <f t="shared" si="47"/>
        <v>0</v>
      </c>
      <c r="J62" s="96">
        <v>0</v>
      </c>
      <c r="K62" s="96">
        <v>0</v>
      </c>
      <c r="L62" s="39">
        <f t="shared" si="48"/>
        <v>0</v>
      </c>
      <c r="M62" s="31" t="e">
        <f t="shared" si="40"/>
        <v>#DIV/0!</v>
      </c>
      <c r="N62" s="100">
        <f t="shared" si="41"/>
        <v>328</v>
      </c>
      <c r="O62" s="101">
        <f t="shared" si="49"/>
        <v>7.6707202993451823E-2</v>
      </c>
      <c r="P62" s="100">
        <f t="shared" si="42"/>
        <v>329</v>
      </c>
      <c r="Q62" s="104">
        <f t="shared" si="50"/>
        <v>7.9893152015541521E-2</v>
      </c>
      <c r="R62" s="103">
        <f t="shared" si="51"/>
        <v>1</v>
      </c>
      <c r="S62" s="254">
        <f t="shared" si="52"/>
        <v>3.0487804878048782E-3</v>
      </c>
    </row>
    <row r="63" spans="1:63" ht="30.75" thickBot="1">
      <c r="A63" s="252" t="s">
        <v>57</v>
      </c>
      <c r="B63" s="96">
        <v>12</v>
      </c>
      <c r="C63" s="31">
        <f t="shared" si="43"/>
        <v>7.407407407407407E-2</v>
      </c>
      <c r="D63" s="96">
        <v>10</v>
      </c>
      <c r="E63" s="31">
        <f t="shared" si="44"/>
        <v>6.0606060606060608E-2</v>
      </c>
      <c r="F63" s="39">
        <f t="shared" si="45"/>
        <v>-2</v>
      </c>
      <c r="G63" s="31">
        <f t="shared" si="46"/>
        <v>-0.16666666666666666</v>
      </c>
      <c r="H63" s="96">
        <v>1</v>
      </c>
      <c r="I63" s="31">
        <f t="shared" si="47"/>
        <v>0.14285714285714285</v>
      </c>
      <c r="J63" s="96">
        <v>1</v>
      </c>
      <c r="K63" s="96">
        <v>1</v>
      </c>
      <c r="L63" s="39">
        <f t="shared" si="48"/>
        <v>0</v>
      </c>
      <c r="M63" s="31">
        <f t="shared" si="40"/>
        <v>0</v>
      </c>
      <c r="N63" s="100">
        <f t="shared" si="41"/>
        <v>1679</v>
      </c>
      <c r="O63" s="101">
        <f t="shared" si="49"/>
        <v>0.39265668849391955</v>
      </c>
      <c r="P63" s="100">
        <f t="shared" si="42"/>
        <v>1586</v>
      </c>
      <c r="Q63" s="104">
        <f t="shared" si="50"/>
        <v>0.38513841670713939</v>
      </c>
      <c r="R63" s="105">
        <f t="shared" si="51"/>
        <v>-93</v>
      </c>
      <c r="S63" s="255">
        <f t="shared" si="52"/>
        <v>-5.5390113162596781E-2</v>
      </c>
    </row>
    <row r="64" spans="1:63" s="99" customFormat="1" ht="15.75" thickBot="1">
      <c r="A64" s="132" t="s">
        <v>16</v>
      </c>
      <c r="B64" s="133">
        <f>SUM(B58:B63)</f>
        <v>162</v>
      </c>
      <c r="C64" s="134">
        <f t="shared" si="43"/>
        <v>1</v>
      </c>
      <c r="D64" s="133">
        <f>SUM(D58:D63)</f>
        <v>165</v>
      </c>
      <c r="E64" s="134">
        <f t="shared" si="44"/>
        <v>1</v>
      </c>
      <c r="F64" s="133">
        <f t="shared" si="45"/>
        <v>3</v>
      </c>
      <c r="G64" s="134">
        <f t="shared" si="46"/>
        <v>1.8518518518518517E-2</v>
      </c>
      <c r="H64" s="133">
        <f>SUM(H58:H63)</f>
        <v>7</v>
      </c>
      <c r="I64" s="134">
        <f t="shared" si="47"/>
        <v>1</v>
      </c>
      <c r="J64" s="133">
        <f>SUM(J58:J63)</f>
        <v>7</v>
      </c>
      <c r="K64" s="134">
        <f t="shared" ref="K59:K64" si="53">J64/$J$64</f>
        <v>1</v>
      </c>
      <c r="L64" s="133">
        <f t="shared" si="48"/>
        <v>0</v>
      </c>
      <c r="M64" s="153">
        <f t="shared" si="40"/>
        <v>0</v>
      </c>
      <c r="N64" s="256">
        <f t="shared" ref="N64" si="54">B40+H40+N40+B52+H52+N52+B64+H64</f>
        <v>4276</v>
      </c>
      <c r="O64" s="134">
        <f t="shared" si="49"/>
        <v>1</v>
      </c>
      <c r="P64" s="133">
        <f t="shared" si="42"/>
        <v>4118</v>
      </c>
      <c r="Q64" s="288">
        <f t="shared" si="50"/>
        <v>1</v>
      </c>
      <c r="R64" s="258">
        <f t="shared" si="51"/>
        <v>-158</v>
      </c>
      <c r="S64" s="257">
        <f t="shared" si="52"/>
        <v>-3.6950420954162767E-2</v>
      </c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</row>
    <row r="65" spans="1:19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19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</sheetData>
  <mergeCells count="50">
    <mergeCell ref="B56:C56"/>
    <mergeCell ref="D56:E56"/>
    <mergeCell ref="F56:G56"/>
    <mergeCell ref="H56:I56"/>
    <mergeCell ref="P44:Q44"/>
    <mergeCell ref="R44:S44"/>
    <mergeCell ref="J56:K56"/>
    <mergeCell ref="L56:M56"/>
    <mergeCell ref="N56:O56"/>
    <mergeCell ref="N31:S31"/>
    <mergeCell ref="H31:M31"/>
    <mergeCell ref="H44:I44"/>
    <mergeCell ref="B43:G43"/>
    <mergeCell ref="H43:M43"/>
    <mergeCell ref="N43:S43"/>
    <mergeCell ref="N32:O32"/>
    <mergeCell ref="P32:Q32"/>
    <mergeCell ref="H32:I32"/>
    <mergeCell ref="L32:M32"/>
    <mergeCell ref="J32:K32"/>
    <mergeCell ref="B31:G31"/>
    <mergeCell ref="P56:Q56"/>
    <mergeCell ref="R56:S56"/>
    <mergeCell ref="R32:S32"/>
    <mergeCell ref="B32:C32"/>
    <mergeCell ref="D32:E32"/>
    <mergeCell ref="F32:G32"/>
    <mergeCell ref="J44:K44"/>
    <mergeCell ref="L44:M44"/>
    <mergeCell ref="N44:O44"/>
    <mergeCell ref="B55:G55"/>
    <mergeCell ref="H55:M55"/>
    <mergeCell ref="N55:S55"/>
    <mergeCell ref="B44:C44"/>
    <mergeCell ref="D44:E44"/>
    <mergeCell ref="F44:G44"/>
    <mergeCell ref="B4:M4"/>
    <mergeCell ref="B5:C5"/>
    <mergeCell ref="D5:E5"/>
    <mergeCell ref="F5:G5"/>
    <mergeCell ref="H5:I5"/>
    <mergeCell ref="J5:K5"/>
    <mergeCell ref="L5:M5"/>
    <mergeCell ref="B18:M18"/>
    <mergeCell ref="J19:K19"/>
    <mergeCell ref="L19:M19"/>
    <mergeCell ref="H19:I19"/>
    <mergeCell ref="B19:C19"/>
    <mergeCell ref="D19:E19"/>
    <mergeCell ref="F19:G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4"/>
  <sheetViews>
    <sheetView zoomScale="75" workbookViewId="0">
      <selection activeCell="Z24" sqref="Z24"/>
    </sheetView>
  </sheetViews>
  <sheetFormatPr defaultRowHeight="15"/>
  <cols>
    <col min="1" max="1" width="1.140625" customWidth="1"/>
    <col min="2" max="2" width="21.140625" customWidth="1"/>
    <col min="3" max="3" width="6.5703125" customWidth="1"/>
    <col min="4" max="4" width="6.42578125" customWidth="1"/>
    <col min="5" max="5" width="6" customWidth="1"/>
    <col min="6" max="6" width="6.7109375" customWidth="1"/>
    <col min="7" max="7" width="5.7109375" customWidth="1"/>
    <col min="8" max="8" width="7.42578125" customWidth="1"/>
    <col min="9" max="9" width="5.85546875" customWidth="1"/>
    <col min="10" max="10" width="6.5703125" customWidth="1"/>
    <col min="11" max="11" width="5.85546875" customWidth="1"/>
    <col min="12" max="12" width="6.85546875" customWidth="1"/>
    <col min="13" max="13" width="5.85546875" customWidth="1"/>
    <col min="14" max="14" width="7.28515625" customWidth="1"/>
    <col min="15" max="15" width="5.85546875" customWidth="1"/>
    <col min="16" max="16" width="6.28515625" customWidth="1"/>
    <col min="17" max="17" width="5.85546875" customWidth="1"/>
    <col min="18" max="18" width="6.28515625" customWidth="1"/>
    <col min="19" max="19" width="5.85546875" customWidth="1"/>
    <col min="20" max="20" width="7.28515625" customWidth="1"/>
    <col min="21" max="21" width="6.140625" customWidth="1"/>
    <col min="22" max="22" width="6.85546875" customWidth="1"/>
    <col min="23" max="24" width="6.28515625" customWidth="1"/>
    <col min="25" max="25" width="5.85546875" customWidth="1"/>
    <col min="26" max="26" width="7.42578125" customWidth="1"/>
    <col min="27" max="28" width="7" customWidth="1"/>
    <col min="29" max="29" width="6.5703125" customWidth="1"/>
    <col min="30" max="36" width="7" customWidth="1"/>
    <col min="37" max="37" width="6.42578125" customWidth="1"/>
    <col min="38" max="38" width="7.85546875" customWidth="1"/>
  </cols>
  <sheetData>
    <row r="1" spans="1:39" s="74" customFormat="1">
      <c r="B1" s="72" t="s">
        <v>65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1:39" s="74" customFormat="1" ht="15.75" thickBot="1">
      <c r="B2" s="72" t="s">
        <v>106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9" s="74" customFormat="1" ht="15.75" thickBot="1">
      <c r="A3" s="191"/>
      <c r="B3" s="76" t="s">
        <v>25</v>
      </c>
      <c r="C3" s="339" t="s">
        <v>0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1"/>
    </row>
    <row r="4" spans="1:39" s="74" customFormat="1" ht="15.75" thickBot="1">
      <c r="A4" s="192"/>
      <c r="B4" s="78"/>
      <c r="C4" s="342" t="s">
        <v>2</v>
      </c>
      <c r="D4" s="343"/>
      <c r="E4" s="343"/>
      <c r="F4" s="343"/>
      <c r="G4" s="343"/>
      <c r="H4" s="344"/>
      <c r="I4" s="342" t="s">
        <v>3</v>
      </c>
      <c r="J4" s="343"/>
      <c r="K4" s="343"/>
      <c r="L4" s="343"/>
      <c r="M4" s="343"/>
      <c r="N4" s="344"/>
      <c r="O4" s="342" t="s">
        <v>4</v>
      </c>
      <c r="P4" s="343"/>
      <c r="Q4" s="343"/>
      <c r="R4" s="343"/>
      <c r="S4" s="343"/>
      <c r="T4" s="344"/>
      <c r="U4" s="342" t="s">
        <v>5</v>
      </c>
      <c r="V4" s="343"/>
      <c r="W4" s="343"/>
      <c r="X4" s="343"/>
      <c r="Y4" s="343"/>
      <c r="Z4" s="344"/>
      <c r="AA4" s="342" t="s">
        <v>6</v>
      </c>
      <c r="AB4" s="343"/>
      <c r="AC4" s="343"/>
      <c r="AD4" s="343"/>
      <c r="AE4" s="343"/>
      <c r="AF4" s="190"/>
      <c r="AG4" s="331" t="s">
        <v>1</v>
      </c>
      <c r="AH4" s="332"/>
      <c r="AI4" s="333"/>
      <c r="AJ4" s="334"/>
      <c r="AK4" s="334"/>
      <c r="AL4" s="335"/>
    </row>
    <row r="5" spans="1:39" s="74" customFormat="1" ht="15.75" thickBot="1">
      <c r="A5" s="193"/>
      <c r="B5" s="79"/>
      <c r="C5" s="337" t="s">
        <v>116</v>
      </c>
      <c r="D5" s="336"/>
      <c r="E5" s="329" t="s">
        <v>121</v>
      </c>
      <c r="F5" s="336"/>
      <c r="G5" s="337" t="s">
        <v>81</v>
      </c>
      <c r="H5" s="336"/>
      <c r="I5" s="337" t="s">
        <v>116</v>
      </c>
      <c r="J5" s="336"/>
      <c r="K5" s="329" t="s">
        <v>121</v>
      </c>
      <c r="L5" s="336"/>
      <c r="M5" s="329" t="s">
        <v>81</v>
      </c>
      <c r="N5" s="330"/>
      <c r="O5" s="337" t="s">
        <v>116</v>
      </c>
      <c r="P5" s="336"/>
      <c r="Q5" s="329" t="s">
        <v>121</v>
      </c>
      <c r="R5" s="336"/>
      <c r="S5" s="329" t="s">
        <v>81</v>
      </c>
      <c r="T5" s="330"/>
      <c r="U5" s="337" t="s">
        <v>116</v>
      </c>
      <c r="V5" s="336"/>
      <c r="W5" s="329" t="s">
        <v>121</v>
      </c>
      <c r="X5" s="336"/>
      <c r="Y5" s="329" t="s">
        <v>81</v>
      </c>
      <c r="Z5" s="330"/>
      <c r="AA5" s="337" t="s">
        <v>116</v>
      </c>
      <c r="AB5" s="336"/>
      <c r="AC5" s="329" t="s">
        <v>121</v>
      </c>
      <c r="AD5" s="336"/>
      <c r="AE5" s="329" t="s">
        <v>81</v>
      </c>
      <c r="AF5" s="330"/>
      <c r="AG5" s="337" t="s">
        <v>116</v>
      </c>
      <c r="AH5" s="336"/>
      <c r="AI5" s="329" t="s">
        <v>121</v>
      </c>
      <c r="AJ5" s="336"/>
      <c r="AK5" s="337" t="s">
        <v>81</v>
      </c>
      <c r="AL5" s="338"/>
      <c r="AM5" s="80"/>
    </row>
    <row r="6" spans="1:39" s="74" customFormat="1">
      <c r="A6" s="192"/>
      <c r="B6" s="77"/>
      <c r="C6" s="81" t="s">
        <v>49</v>
      </c>
      <c r="D6" s="82" t="s">
        <v>50</v>
      </c>
      <c r="E6" s="82" t="s">
        <v>49</v>
      </c>
      <c r="F6" s="82" t="s">
        <v>50</v>
      </c>
      <c r="G6" s="82" t="s">
        <v>49</v>
      </c>
      <c r="H6" s="82" t="s">
        <v>50</v>
      </c>
      <c r="I6" s="82" t="s">
        <v>49</v>
      </c>
      <c r="J6" s="289" t="s">
        <v>50</v>
      </c>
      <c r="K6" s="289" t="s">
        <v>49</v>
      </c>
      <c r="L6" s="289" t="s">
        <v>50</v>
      </c>
      <c r="M6" s="289" t="s">
        <v>49</v>
      </c>
      <c r="N6" s="289" t="s">
        <v>50</v>
      </c>
      <c r="O6" s="289" t="s">
        <v>49</v>
      </c>
      <c r="P6" s="289" t="s">
        <v>50</v>
      </c>
      <c r="Q6" s="289" t="s">
        <v>49</v>
      </c>
      <c r="R6" s="289" t="s">
        <v>50</v>
      </c>
      <c r="S6" s="289" t="s">
        <v>49</v>
      </c>
      <c r="T6" s="289" t="s">
        <v>50</v>
      </c>
      <c r="U6" s="289" t="s">
        <v>49</v>
      </c>
      <c r="V6" s="289" t="s">
        <v>50</v>
      </c>
      <c r="W6" s="289" t="s">
        <v>49</v>
      </c>
      <c r="X6" s="289" t="s">
        <v>50</v>
      </c>
      <c r="Y6" s="289" t="s">
        <v>49</v>
      </c>
      <c r="Z6" s="289" t="s">
        <v>50</v>
      </c>
      <c r="AA6" s="289" t="s">
        <v>49</v>
      </c>
      <c r="AB6" s="289" t="s">
        <v>50</v>
      </c>
      <c r="AC6" s="289" t="s">
        <v>49</v>
      </c>
      <c r="AD6" s="289" t="s">
        <v>50</v>
      </c>
      <c r="AE6" s="289" t="s">
        <v>49</v>
      </c>
      <c r="AF6" s="289" t="s">
        <v>50</v>
      </c>
      <c r="AG6" s="289" t="s">
        <v>49</v>
      </c>
      <c r="AH6" s="289" t="s">
        <v>50</v>
      </c>
      <c r="AI6" s="289" t="s">
        <v>49</v>
      </c>
      <c r="AJ6" s="82" t="s">
        <v>50</v>
      </c>
      <c r="AK6" s="82" t="s">
        <v>49</v>
      </c>
      <c r="AL6" s="83" t="s">
        <v>50</v>
      </c>
      <c r="AM6" s="80"/>
    </row>
    <row r="7" spans="1:39" s="74" customFormat="1">
      <c r="A7" s="126"/>
      <c r="B7" s="195" t="s">
        <v>18</v>
      </c>
      <c r="C7" s="96">
        <v>1401</v>
      </c>
      <c r="D7" s="84">
        <f t="shared" ref="D7:D14" si="0">C7/$C$14</f>
        <v>0.92049934296977665</v>
      </c>
      <c r="E7" s="374">
        <v>1369</v>
      </c>
      <c r="F7" s="84">
        <f t="shared" ref="F7:F14" si="1">E7/$E$14</f>
        <v>0.92126514131897708</v>
      </c>
      <c r="G7" s="85">
        <f>E7-C7</f>
        <v>-32</v>
      </c>
      <c r="H7" s="84">
        <f>G7/$C$7</f>
        <v>-2.2840827980014276E-2</v>
      </c>
      <c r="I7" s="96">
        <v>1044</v>
      </c>
      <c r="J7" s="84">
        <f t="shared" ref="J7:J14" si="2">I7/$I$14</f>
        <v>0.83855421686746989</v>
      </c>
      <c r="K7" s="96">
        <v>1013</v>
      </c>
      <c r="L7" s="84">
        <f t="shared" ref="L7:L14" si="3">K7/$K$14</f>
        <v>0.83237469186524238</v>
      </c>
      <c r="M7" s="85">
        <f>K7-I7</f>
        <v>-31</v>
      </c>
      <c r="N7" s="84">
        <f>M7/$I$7</f>
        <v>-2.9693486590038315E-2</v>
      </c>
      <c r="O7" s="96">
        <v>167</v>
      </c>
      <c r="P7" s="84">
        <f t="shared" ref="P7:P14" si="4">O7/$I$14</f>
        <v>0.13413654618473897</v>
      </c>
      <c r="Q7" s="96">
        <v>140</v>
      </c>
      <c r="R7" s="84">
        <f t="shared" ref="R7:R14" si="5">Q7/$K$14</f>
        <v>0.11503697617091208</v>
      </c>
      <c r="S7" s="85">
        <f>Q7-O7</f>
        <v>-27</v>
      </c>
      <c r="T7" s="84">
        <f>S7/$I$7</f>
        <v>-2.5862068965517241E-2</v>
      </c>
      <c r="U7" s="96">
        <v>1261</v>
      </c>
      <c r="V7" s="84">
        <f t="shared" ref="V7:V14" si="6">U7/$U$14</f>
        <v>0.87874564459930316</v>
      </c>
      <c r="W7" s="96">
        <v>1211</v>
      </c>
      <c r="X7" s="84">
        <f t="shared" ref="X7:X14" si="7">W7/$W$14</f>
        <v>0.86438258386866529</v>
      </c>
      <c r="Y7" s="85">
        <f>W7-U7</f>
        <v>-50</v>
      </c>
      <c r="Z7" s="84">
        <f>Y7/$U$7</f>
        <v>-3.9651070578905628E-2</v>
      </c>
      <c r="AA7" s="96">
        <v>403</v>
      </c>
      <c r="AB7" s="84">
        <f t="shared" ref="AB7:AB14" si="8">AA7/$AA$14</f>
        <v>0.74491682070240295</v>
      </c>
      <c r="AC7" s="96">
        <v>385</v>
      </c>
      <c r="AD7" s="84">
        <f t="shared" ref="AD7:AD14" si="9">AC7/$AC$14</f>
        <v>0.72097378277153557</v>
      </c>
      <c r="AE7" s="85">
        <f>AC7-AA7</f>
        <v>-18</v>
      </c>
      <c r="AF7" s="84">
        <f>AE7/$AA$7</f>
        <v>-4.4665012406947889E-2</v>
      </c>
      <c r="AG7" s="85">
        <f t="shared" ref="AG7:AG13" si="10">C7+I7+O7+U7+AA7</f>
        <v>4276</v>
      </c>
      <c r="AH7" s="84">
        <f t="shared" ref="AH7:AH14" si="11">AG7/$AG$14</f>
        <v>0.86663964329144705</v>
      </c>
      <c r="AI7" s="85">
        <f t="shared" ref="AI7:AI13" si="12">E7+K7+Q7+W7+AC7</f>
        <v>4118</v>
      </c>
      <c r="AJ7" s="84">
        <f t="shared" ref="AJ7:AJ14" si="13">AI7/$AI$14</f>
        <v>0.85720233139050794</v>
      </c>
      <c r="AK7" s="85">
        <f>AI7-AG7</f>
        <v>-158</v>
      </c>
      <c r="AL7" s="196">
        <f>AK7/$AG$7</f>
        <v>-3.6950420954162767E-2</v>
      </c>
    </row>
    <row r="8" spans="1:39" s="74" customFormat="1" ht="30">
      <c r="A8" s="127"/>
      <c r="B8" s="197" t="s">
        <v>19</v>
      </c>
      <c r="C8" s="96">
        <v>65</v>
      </c>
      <c r="D8" s="84">
        <f t="shared" si="0"/>
        <v>4.2706964520367936E-2</v>
      </c>
      <c r="E8" s="374">
        <v>62</v>
      </c>
      <c r="F8" s="84">
        <f t="shared" si="1"/>
        <v>4.1722745625841183E-2</v>
      </c>
      <c r="G8" s="85">
        <f t="shared" ref="G8:G14" si="14">E8-C8</f>
        <v>-3</v>
      </c>
      <c r="H8" s="84">
        <f t="shared" ref="H8:H14" si="15">G8/$C$7</f>
        <v>-2.1413276231263384E-3</v>
      </c>
      <c r="I8" s="96">
        <v>93</v>
      </c>
      <c r="J8" s="84">
        <f t="shared" si="2"/>
        <v>7.4698795180722893E-2</v>
      </c>
      <c r="K8" s="96">
        <v>94</v>
      </c>
      <c r="L8" s="84">
        <f t="shared" si="3"/>
        <v>7.7239112571898111E-2</v>
      </c>
      <c r="M8" s="85">
        <f t="shared" ref="M8:M14" si="16">K8-I8</f>
        <v>1</v>
      </c>
      <c r="N8" s="84">
        <f t="shared" ref="N8:N14" si="17">M8/$I$7</f>
        <v>9.5785440613026815E-4</v>
      </c>
      <c r="O8" s="96">
        <v>16</v>
      </c>
      <c r="P8" s="84">
        <f t="shared" si="4"/>
        <v>1.285140562248996E-2</v>
      </c>
      <c r="Q8" s="96">
        <v>19</v>
      </c>
      <c r="R8" s="84">
        <f t="shared" si="5"/>
        <v>1.5612161051766639E-2</v>
      </c>
      <c r="S8" s="85">
        <f t="shared" ref="S8:S14" si="18">Q8-O8</f>
        <v>3</v>
      </c>
      <c r="T8" s="84">
        <f t="shared" ref="T8:T14" si="19">S8/$I$7</f>
        <v>2.8735632183908046E-3</v>
      </c>
      <c r="U8" s="96">
        <v>73</v>
      </c>
      <c r="V8" s="84">
        <f t="shared" si="6"/>
        <v>5.0871080139372825E-2</v>
      </c>
      <c r="W8" s="96">
        <v>82</v>
      </c>
      <c r="X8" s="84">
        <f t="shared" si="7"/>
        <v>5.8529621698786581E-2</v>
      </c>
      <c r="Y8" s="85">
        <f t="shared" ref="Y8:Y14" si="20">W8-U8</f>
        <v>9</v>
      </c>
      <c r="Z8" s="84">
        <f t="shared" ref="Z8:Z14" si="21">Y8/$U$7</f>
        <v>7.1371927042030133E-3</v>
      </c>
      <c r="AA8" s="96">
        <v>40</v>
      </c>
      <c r="AB8" s="84">
        <f t="shared" si="8"/>
        <v>7.3937153419593352E-2</v>
      </c>
      <c r="AC8" s="96">
        <v>43</v>
      </c>
      <c r="AD8" s="84">
        <f t="shared" si="9"/>
        <v>8.0524344569288392E-2</v>
      </c>
      <c r="AE8" s="85">
        <f t="shared" ref="AE8:AE13" si="22">AC8-AA8</f>
        <v>3</v>
      </c>
      <c r="AF8" s="84">
        <f t="shared" ref="AF8:AF14" si="23">AE8/$AA$7</f>
        <v>7.4441687344913151E-3</v>
      </c>
      <c r="AG8" s="85">
        <f t="shared" si="10"/>
        <v>287</v>
      </c>
      <c r="AH8" s="84">
        <f t="shared" si="11"/>
        <v>5.8167815160113497E-2</v>
      </c>
      <c r="AI8" s="85">
        <f t="shared" si="12"/>
        <v>300</v>
      </c>
      <c r="AJ8" s="73">
        <f t="shared" si="13"/>
        <v>6.2447960033305577E-2</v>
      </c>
      <c r="AK8" s="85">
        <f t="shared" ref="AK8:AK13" si="24">AI8-AG8</f>
        <v>13</v>
      </c>
      <c r="AL8" s="196">
        <f t="shared" ref="AL8:AL13" si="25">AK8/$AG$7</f>
        <v>3.0402245088868101E-3</v>
      </c>
    </row>
    <row r="9" spans="1:39" s="74" customFormat="1" ht="45">
      <c r="A9" s="127"/>
      <c r="B9" s="197" t="s">
        <v>20</v>
      </c>
      <c r="C9" s="96">
        <v>7</v>
      </c>
      <c r="D9" s="84">
        <f t="shared" si="0"/>
        <v>4.5992115637319315E-3</v>
      </c>
      <c r="E9" s="374">
        <v>8</v>
      </c>
      <c r="F9" s="84">
        <f t="shared" si="1"/>
        <v>5.3835800807537013E-3</v>
      </c>
      <c r="G9" s="85">
        <f t="shared" si="14"/>
        <v>1</v>
      </c>
      <c r="H9" s="84">
        <f t="shared" si="15"/>
        <v>7.1377587437544611E-4</v>
      </c>
      <c r="I9" s="96">
        <v>17</v>
      </c>
      <c r="J9" s="84">
        <f t="shared" si="2"/>
        <v>1.3654618473895583E-2</v>
      </c>
      <c r="K9" s="96">
        <v>14</v>
      </c>
      <c r="L9" s="84">
        <f t="shared" si="3"/>
        <v>1.1503697617091208E-2</v>
      </c>
      <c r="M9" s="85">
        <f t="shared" si="16"/>
        <v>-3</v>
      </c>
      <c r="N9" s="84">
        <f t="shared" si="17"/>
        <v>-2.8735632183908046E-3</v>
      </c>
      <c r="O9" s="96"/>
      <c r="P9" s="84">
        <f t="shared" si="4"/>
        <v>0</v>
      </c>
      <c r="Q9" s="96"/>
      <c r="R9" s="84">
        <f t="shared" si="5"/>
        <v>0</v>
      </c>
      <c r="S9" s="85">
        <f t="shared" si="18"/>
        <v>0</v>
      </c>
      <c r="T9" s="84">
        <f t="shared" si="19"/>
        <v>0</v>
      </c>
      <c r="U9" s="96">
        <v>5</v>
      </c>
      <c r="V9" s="84">
        <f t="shared" si="6"/>
        <v>3.4843205574912892E-3</v>
      </c>
      <c r="W9" s="96">
        <v>2</v>
      </c>
      <c r="X9" s="84">
        <f t="shared" si="7"/>
        <v>1.4275517487508922E-3</v>
      </c>
      <c r="Y9" s="85">
        <f t="shared" si="20"/>
        <v>-3</v>
      </c>
      <c r="Z9" s="84">
        <f t="shared" si="21"/>
        <v>-2.3790642347343376E-3</v>
      </c>
      <c r="AA9" s="96">
        <v>18</v>
      </c>
      <c r="AB9" s="84">
        <f t="shared" si="8"/>
        <v>3.3271719038817003E-2</v>
      </c>
      <c r="AC9" s="96">
        <v>19</v>
      </c>
      <c r="AD9" s="84">
        <f t="shared" si="9"/>
        <v>3.5580524344569285E-2</v>
      </c>
      <c r="AE9" s="85">
        <f t="shared" si="22"/>
        <v>1</v>
      </c>
      <c r="AF9" s="84">
        <f t="shared" si="23"/>
        <v>2.4813895781637717E-3</v>
      </c>
      <c r="AG9" s="85">
        <f t="shared" si="10"/>
        <v>47</v>
      </c>
      <c r="AH9" s="84">
        <f t="shared" si="11"/>
        <v>9.5257397648966357E-3</v>
      </c>
      <c r="AI9" s="85">
        <f t="shared" si="12"/>
        <v>43</v>
      </c>
      <c r="AJ9" s="73">
        <f t="shared" si="13"/>
        <v>8.9508742714404666E-3</v>
      </c>
      <c r="AK9" s="85">
        <f t="shared" si="24"/>
        <v>-4</v>
      </c>
      <c r="AL9" s="196">
        <f t="shared" si="25"/>
        <v>-9.3545369504209543E-4</v>
      </c>
    </row>
    <row r="10" spans="1:39" s="74" customFormat="1">
      <c r="A10" s="127"/>
      <c r="B10" s="195" t="s">
        <v>21</v>
      </c>
      <c r="C10" s="96">
        <v>3</v>
      </c>
      <c r="D10" s="84">
        <f t="shared" si="0"/>
        <v>1.9710906701708277E-3</v>
      </c>
      <c r="E10" s="374">
        <v>3</v>
      </c>
      <c r="F10" s="84">
        <f t="shared" si="1"/>
        <v>2.018842530282638E-3</v>
      </c>
      <c r="G10" s="85">
        <f t="shared" si="14"/>
        <v>0</v>
      </c>
      <c r="H10" s="84">
        <f t="shared" si="15"/>
        <v>0</v>
      </c>
      <c r="I10" s="96">
        <v>8</v>
      </c>
      <c r="J10" s="84">
        <f t="shared" si="2"/>
        <v>6.4257028112449802E-3</v>
      </c>
      <c r="K10" s="96">
        <v>12</v>
      </c>
      <c r="L10" s="84">
        <f t="shared" si="3"/>
        <v>9.8603122432210349E-3</v>
      </c>
      <c r="M10" s="85">
        <f t="shared" si="16"/>
        <v>4</v>
      </c>
      <c r="N10" s="84">
        <f t="shared" si="17"/>
        <v>3.8314176245210726E-3</v>
      </c>
      <c r="O10" s="96">
        <v>2</v>
      </c>
      <c r="P10" s="84">
        <f t="shared" si="4"/>
        <v>1.606425702811245E-3</v>
      </c>
      <c r="Q10" s="96">
        <v>2</v>
      </c>
      <c r="R10" s="84">
        <f t="shared" si="5"/>
        <v>1.6433853738701725E-3</v>
      </c>
      <c r="S10" s="85">
        <f t="shared" si="18"/>
        <v>0</v>
      </c>
      <c r="T10" s="84">
        <f t="shared" si="19"/>
        <v>0</v>
      </c>
      <c r="U10" s="96">
        <v>17</v>
      </c>
      <c r="V10" s="84">
        <f t="shared" si="6"/>
        <v>1.1846689895470384E-2</v>
      </c>
      <c r="W10" s="96">
        <v>14</v>
      </c>
      <c r="X10" s="84">
        <f t="shared" si="7"/>
        <v>9.9928622412562458E-3</v>
      </c>
      <c r="Y10" s="85">
        <f t="shared" si="20"/>
        <v>-3</v>
      </c>
      <c r="Z10" s="84">
        <f t="shared" si="21"/>
        <v>-2.3790642347343376E-3</v>
      </c>
      <c r="AA10" s="96">
        <v>29</v>
      </c>
      <c r="AB10" s="84">
        <f t="shared" si="8"/>
        <v>5.3604436229205174E-2</v>
      </c>
      <c r="AC10" s="96">
        <v>28</v>
      </c>
      <c r="AD10" s="84">
        <f t="shared" si="9"/>
        <v>5.2434456928838954E-2</v>
      </c>
      <c r="AE10" s="85">
        <f t="shared" si="22"/>
        <v>-1</v>
      </c>
      <c r="AF10" s="84">
        <f t="shared" si="23"/>
        <v>-2.4813895781637717E-3</v>
      </c>
      <c r="AG10" s="85">
        <f t="shared" si="10"/>
        <v>59</v>
      </c>
      <c r="AH10" s="84">
        <f t="shared" si="11"/>
        <v>1.1957843534657479E-2</v>
      </c>
      <c r="AI10" s="85">
        <f t="shared" si="12"/>
        <v>59</v>
      </c>
      <c r="AJ10" s="73">
        <f t="shared" si="13"/>
        <v>1.2281432139883431E-2</v>
      </c>
      <c r="AK10" s="85">
        <f t="shared" si="24"/>
        <v>0</v>
      </c>
      <c r="AL10" s="196">
        <f t="shared" si="25"/>
        <v>0</v>
      </c>
    </row>
    <row r="11" spans="1:39" s="74" customFormat="1" ht="16.5" customHeight="1">
      <c r="A11" s="127"/>
      <c r="B11" s="195" t="s">
        <v>22</v>
      </c>
      <c r="C11" s="96">
        <v>44</v>
      </c>
      <c r="D11" s="84">
        <f t="shared" si="0"/>
        <v>2.8909329829172142E-2</v>
      </c>
      <c r="E11" s="374">
        <v>42</v>
      </c>
      <c r="F11" s="84">
        <f t="shared" si="1"/>
        <v>2.826379542395693E-2</v>
      </c>
      <c r="G11" s="85">
        <f t="shared" si="14"/>
        <v>-2</v>
      </c>
      <c r="H11" s="84">
        <f t="shared" si="15"/>
        <v>-1.4275517487508922E-3</v>
      </c>
      <c r="I11" s="96">
        <v>37</v>
      </c>
      <c r="J11" s="84">
        <f t="shared" si="2"/>
        <v>2.9718875502008031E-2</v>
      </c>
      <c r="K11" s="96">
        <v>38</v>
      </c>
      <c r="L11" s="84">
        <f t="shared" si="3"/>
        <v>3.1224322103533278E-2</v>
      </c>
      <c r="M11" s="85">
        <f t="shared" si="16"/>
        <v>1</v>
      </c>
      <c r="N11" s="84">
        <f t="shared" si="17"/>
        <v>9.5785440613026815E-4</v>
      </c>
      <c r="O11" s="96">
        <v>3</v>
      </c>
      <c r="P11" s="84">
        <f t="shared" si="4"/>
        <v>2.4096385542168677E-3</v>
      </c>
      <c r="Q11" s="96">
        <v>1</v>
      </c>
      <c r="R11" s="84">
        <f t="shared" si="5"/>
        <v>8.2169268693508624E-4</v>
      </c>
      <c r="S11" s="85">
        <f t="shared" si="18"/>
        <v>-2</v>
      </c>
      <c r="T11" s="84">
        <f t="shared" si="19"/>
        <v>-1.9157088122605363E-3</v>
      </c>
      <c r="U11" s="96">
        <v>34</v>
      </c>
      <c r="V11" s="84">
        <f t="shared" si="6"/>
        <v>2.3693379790940768E-2</v>
      </c>
      <c r="W11" s="96">
        <v>40</v>
      </c>
      <c r="X11" s="84">
        <f t="shared" si="7"/>
        <v>2.8551034975017844E-2</v>
      </c>
      <c r="Y11" s="85">
        <f t="shared" si="20"/>
        <v>6</v>
      </c>
      <c r="Z11" s="84">
        <f t="shared" si="21"/>
        <v>4.7581284694686752E-3</v>
      </c>
      <c r="AA11" s="96">
        <v>19</v>
      </c>
      <c r="AB11" s="84">
        <f t="shared" si="8"/>
        <v>3.512014787430684E-2</v>
      </c>
      <c r="AC11" s="96">
        <v>23</v>
      </c>
      <c r="AD11" s="84">
        <f t="shared" si="9"/>
        <v>4.307116104868914E-2</v>
      </c>
      <c r="AE11" s="85">
        <f t="shared" si="22"/>
        <v>4</v>
      </c>
      <c r="AF11" s="84">
        <f t="shared" si="23"/>
        <v>9.9255583126550868E-3</v>
      </c>
      <c r="AG11" s="85">
        <f t="shared" si="10"/>
        <v>137</v>
      </c>
      <c r="AH11" s="84">
        <f t="shared" si="11"/>
        <v>2.7766518038102959E-2</v>
      </c>
      <c r="AI11" s="85">
        <f t="shared" si="12"/>
        <v>144</v>
      </c>
      <c r="AJ11" s="73">
        <f t="shared" si="13"/>
        <v>2.9975020815986679E-2</v>
      </c>
      <c r="AK11" s="85">
        <f t="shared" si="24"/>
        <v>7</v>
      </c>
      <c r="AL11" s="196">
        <f t="shared" si="25"/>
        <v>1.6370439663236671E-3</v>
      </c>
    </row>
    <row r="12" spans="1:39" s="74" customFormat="1" ht="45">
      <c r="A12" s="127"/>
      <c r="B12" s="195" t="s">
        <v>23</v>
      </c>
      <c r="C12" s="96">
        <v>1</v>
      </c>
      <c r="D12" s="84">
        <f t="shared" si="0"/>
        <v>6.5703022339027597E-4</v>
      </c>
      <c r="E12" s="374">
        <v>1</v>
      </c>
      <c r="F12" s="84">
        <f t="shared" si="1"/>
        <v>6.7294751009421266E-4</v>
      </c>
      <c r="G12" s="85">
        <f t="shared" si="14"/>
        <v>0</v>
      </c>
      <c r="H12" s="84">
        <f t="shared" si="15"/>
        <v>0</v>
      </c>
      <c r="I12" s="96">
        <v>37</v>
      </c>
      <c r="J12" s="84">
        <f t="shared" si="2"/>
        <v>2.9718875502008031E-2</v>
      </c>
      <c r="K12" s="96">
        <v>35</v>
      </c>
      <c r="L12" s="84">
        <f t="shared" si="3"/>
        <v>2.8759244042728019E-2</v>
      </c>
      <c r="M12" s="85">
        <f t="shared" si="16"/>
        <v>-2</v>
      </c>
      <c r="N12" s="84">
        <f t="shared" si="17"/>
        <v>-1.9157088122605363E-3</v>
      </c>
      <c r="O12" s="96">
        <v>3</v>
      </c>
      <c r="P12" s="84">
        <f t="shared" si="4"/>
        <v>2.4096385542168677E-3</v>
      </c>
      <c r="Q12" s="96">
        <v>3</v>
      </c>
      <c r="R12" s="84">
        <f t="shared" si="5"/>
        <v>2.4650780608052587E-3</v>
      </c>
      <c r="S12" s="85">
        <f t="shared" si="18"/>
        <v>0</v>
      </c>
      <c r="T12" s="84">
        <f t="shared" si="19"/>
        <v>0</v>
      </c>
      <c r="U12" s="96">
        <v>25</v>
      </c>
      <c r="V12" s="84">
        <f t="shared" si="6"/>
        <v>1.7421602787456445E-2</v>
      </c>
      <c r="W12" s="96">
        <v>32</v>
      </c>
      <c r="X12" s="84">
        <f t="shared" si="7"/>
        <v>2.2840827980014276E-2</v>
      </c>
      <c r="Y12" s="85">
        <f t="shared" si="20"/>
        <v>7</v>
      </c>
      <c r="Z12" s="84">
        <f t="shared" si="21"/>
        <v>5.5511498810467885E-3</v>
      </c>
      <c r="AA12" s="96">
        <v>23</v>
      </c>
      <c r="AB12" s="84">
        <f t="shared" si="8"/>
        <v>4.2513863216266171E-2</v>
      </c>
      <c r="AC12" s="96">
        <v>26</v>
      </c>
      <c r="AD12" s="84">
        <f t="shared" si="9"/>
        <v>4.8689138576779027E-2</v>
      </c>
      <c r="AE12" s="85">
        <f t="shared" si="22"/>
        <v>3</v>
      </c>
      <c r="AF12" s="84">
        <f t="shared" si="23"/>
        <v>7.4441687344913151E-3</v>
      </c>
      <c r="AG12" s="85">
        <f t="shared" si="10"/>
        <v>89</v>
      </c>
      <c r="AH12" s="84">
        <f t="shared" si="11"/>
        <v>1.8038102959059586E-2</v>
      </c>
      <c r="AI12" s="85">
        <f t="shared" si="12"/>
        <v>97</v>
      </c>
      <c r="AJ12" s="73">
        <f t="shared" si="13"/>
        <v>2.0191507077435472E-2</v>
      </c>
      <c r="AK12" s="85">
        <f t="shared" si="24"/>
        <v>8</v>
      </c>
      <c r="AL12" s="196">
        <v>-0.13</v>
      </c>
    </row>
    <row r="13" spans="1:39" s="74" customFormat="1" ht="45.75" thickBot="1">
      <c r="A13" s="128"/>
      <c r="B13" s="195" t="s">
        <v>24</v>
      </c>
      <c r="C13" s="96">
        <v>1</v>
      </c>
      <c r="D13" s="84">
        <f t="shared" si="0"/>
        <v>6.5703022339027597E-4</v>
      </c>
      <c r="E13" s="374">
        <v>1</v>
      </c>
      <c r="F13" s="84">
        <f t="shared" si="1"/>
        <v>6.7294751009421266E-4</v>
      </c>
      <c r="G13" s="85">
        <f t="shared" si="14"/>
        <v>0</v>
      </c>
      <c r="H13" s="84">
        <f t="shared" si="15"/>
        <v>0</v>
      </c>
      <c r="I13" s="96">
        <v>9</v>
      </c>
      <c r="J13" s="84">
        <f t="shared" si="2"/>
        <v>7.2289156626506026E-3</v>
      </c>
      <c r="K13" s="96">
        <v>11</v>
      </c>
      <c r="L13" s="84">
        <f t="shared" si="3"/>
        <v>9.0386195562859491E-3</v>
      </c>
      <c r="M13" s="85">
        <f t="shared" si="16"/>
        <v>2</v>
      </c>
      <c r="N13" s="84">
        <f t="shared" si="17"/>
        <v>1.9157088122605363E-3</v>
      </c>
      <c r="O13" s="96"/>
      <c r="P13" s="84">
        <f t="shared" si="4"/>
        <v>0</v>
      </c>
      <c r="Q13" s="96">
        <v>1</v>
      </c>
      <c r="R13" s="84">
        <f t="shared" si="5"/>
        <v>8.2169268693508624E-4</v>
      </c>
      <c r="S13" s="85">
        <f t="shared" si="18"/>
        <v>1</v>
      </c>
      <c r="T13" s="84">
        <f t="shared" si="19"/>
        <v>9.5785440613026815E-4</v>
      </c>
      <c r="U13" s="96">
        <v>20</v>
      </c>
      <c r="V13" s="84">
        <f t="shared" si="6"/>
        <v>1.3937282229965157E-2</v>
      </c>
      <c r="W13" s="96">
        <v>20</v>
      </c>
      <c r="X13" s="84">
        <f t="shared" si="7"/>
        <v>1.4275517487508922E-2</v>
      </c>
      <c r="Y13" s="85">
        <f t="shared" si="20"/>
        <v>0</v>
      </c>
      <c r="Z13" s="84">
        <f t="shared" si="21"/>
        <v>0</v>
      </c>
      <c r="AA13" s="96">
        <v>9</v>
      </c>
      <c r="AB13" s="84">
        <f t="shared" si="8"/>
        <v>1.6635859519408502E-2</v>
      </c>
      <c r="AC13" s="96">
        <v>10</v>
      </c>
      <c r="AD13" s="84">
        <f t="shared" si="9"/>
        <v>1.8726591760299626E-2</v>
      </c>
      <c r="AE13" s="85">
        <f t="shared" si="22"/>
        <v>1</v>
      </c>
      <c r="AF13" s="84">
        <f t="shared" si="23"/>
        <v>2.4813895781637717E-3</v>
      </c>
      <c r="AG13" s="85">
        <f t="shared" si="10"/>
        <v>39</v>
      </c>
      <c r="AH13" s="84">
        <f t="shared" si="11"/>
        <v>7.9043372517227407E-3</v>
      </c>
      <c r="AI13" s="85">
        <f t="shared" si="12"/>
        <v>43</v>
      </c>
      <c r="AJ13" s="73">
        <f t="shared" si="13"/>
        <v>8.9508742714404666E-3</v>
      </c>
      <c r="AK13" s="85">
        <f t="shared" si="24"/>
        <v>4</v>
      </c>
      <c r="AL13" s="196">
        <f t="shared" si="25"/>
        <v>9.3545369504209543E-4</v>
      </c>
    </row>
    <row r="14" spans="1:39" s="74" customFormat="1" ht="15.75" thickBot="1">
      <c r="A14" s="194"/>
      <c r="B14" s="183" t="s">
        <v>16</v>
      </c>
      <c r="C14" s="198">
        <f>SUM(C7:C13)</f>
        <v>1522</v>
      </c>
      <c r="D14" s="270">
        <f t="shared" si="0"/>
        <v>1</v>
      </c>
      <c r="E14" s="199">
        <f>SUM(E7:E13)</f>
        <v>1486</v>
      </c>
      <c r="F14" s="270">
        <f t="shared" si="1"/>
        <v>1</v>
      </c>
      <c r="G14" s="202">
        <f t="shared" si="14"/>
        <v>-36</v>
      </c>
      <c r="H14" s="270">
        <f t="shared" si="15"/>
        <v>-2.569593147751606E-2</v>
      </c>
      <c r="I14" s="200">
        <f>SUM(I7:I13)</f>
        <v>1245</v>
      </c>
      <c r="J14" s="270">
        <f t="shared" si="2"/>
        <v>1</v>
      </c>
      <c r="K14" s="201">
        <f>SUM(K7:K13)</f>
        <v>1217</v>
      </c>
      <c r="L14" s="270">
        <f t="shared" si="3"/>
        <v>1</v>
      </c>
      <c r="M14" s="202">
        <f t="shared" si="16"/>
        <v>-28</v>
      </c>
      <c r="N14" s="270">
        <f t="shared" si="17"/>
        <v>-2.681992337164751E-2</v>
      </c>
      <c r="O14" s="200">
        <f>SUM(O7:O13)</f>
        <v>191</v>
      </c>
      <c r="P14" s="270">
        <f t="shared" si="4"/>
        <v>0.15341365461847389</v>
      </c>
      <c r="Q14" s="201">
        <f>SUM(Q7:Q13)</f>
        <v>166</v>
      </c>
      <c r="R14" s="270">
        <f t="shared" si="5"/>
        <v>0.13640098603122433</v>
      </c>
      <c r="S14" s="202">
        <f t="shared" si="18"/>
        <v>-25</v>
      </c>
      <c r="T14" s="270">
        <f t="shared" si="19"/>
        <v>-2.3946360153256706E-2</v>
      </c>
      <c r="U14" s="198">
        <f>SUM(U7:U13)</f>
        <v>1435</v>
      </c>
      <c r="V14" s="270">
        <f t="shared" si="6"/>
        <v>1</v>
      </c>
      <c r="W14" s="199">
        <f>SUM(W7:W13)</f>
        <v>1401</v>
      </c>
      <c r="X14" s="270">
        <f t="shared" si="7"/>
        <v>1</v>
      </c>
      <c r="Y14" s="202">
        <f t="shared" si="20"/>
        <v>-34</v>
      </c>
      <c r="Z14" s="270">
        <f t="shared" si="21"/>
        <v>-2.696272799365583E-2</v>
      </c>
      <c r="AA14" s="198">
        <f>SUM(AA7:AA13)</f>
        <v>541</v>
      </c>
      <c r="AB14" s="270">
        <f t="shared" si="8"/>
        <v>1</v>
      </c>
      <c r="AC14" s="199">
        <f>SUM(AC7:AC13)</f>
        <v>534</v>
      </c>
      <c r="AD14" s="270">
        <f t="shared" si="9"/>
        <v>1</v>
      </c>
      <c r="AE14" s="199">
        <f>AC14-AA14</f>
        <v>-7</v>
      </c>
      <c r="AF14" s="270">
        <f t="shared" si="23"/>
        <v>-1.7369727047146403E-2</v>
      </c>
      <c r="AG14" s="199">
        <f>SUM(AG7:AG13)</f>
        <v>4934</v>
      </c>
      <c r="AH14" s="270">
        <f t="shared" si="11"/>
        <v>1</v>
      </c>
      <c r="AI14" s="202">
        <f>SUM(AI7:AI13)</f>
        <v>4804</v>
      </c>
      <c r="AJ14" s="203">
        <f t="shared" si="13"/>
        <v>1</v>
      </c>
      <c r="AK14" s="202">
        <f>AI14-AG14</f>
        <v>-130</v>
      </c>
      <c r="AL14" s="204">
        <f>AK14/$AK$14</f>
        <v>1</v>
      </c>
    </row>
    <row r="15" spans="1:39" s="74" customFormat="1">
      <c r="A15" s="86"/>
      <c r="B15" s="86"/>
      <c r="C15" s="87"/>
      <c r="D15" s="88"/>
      <c r="E15" s="89"/>
      <c r="F15" s="88"/>
      <c r="G15" s="90"/>
      <c r="H15" s="88"/>
      <c r="I15" s="91"/>
      <c r="J15" s="88"/>
      <c r="K15" s="92"/>
      <c r="L15" s="88"/>
      <c r="M15" s="90"/>
      <c r="N15" s="88"/>
      <c r="O15" s="91"/>
      <c r="P15" s="88"/>
      <c r="Q15" s="92"/>
      <c r="R15" s="88"/>
      <c r="S15" s="90"/>
      <c r="T15" s="88"/>
      <c r="U15" s="87"/>
      <c r="V15" s="88"/>
      <c r="W15" s="89"/>
      <c r="X15" s="88"/>
      <c r="Y15" s="90"/>
      <c r="Z15" s="88"/>
      <c r="AA15" s="87"/>
      <c r="AB15" s="88"/>
      <c r="AC15" s="89"/>
      <c r="AD15" s="88"/>
      <c r="AE15" s="89"/>
      <c r="AF15" s="88"/>
      <c r="AG15" s="89"/>
      <c r="AH15" s="88"/>
      <c r="AI15" s="93"/>
      <c r="AJ15" s="94"/>
      <c r="AK15" s="90"/>
      <c r="AL15" s="88"/>
    </row>
    <row r="16" spans="1:39" s="71" customFormat="1" ht="18.75">
      <c r="A16" s="28"/>
      <c r="B16" s="9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2:40" ht="18.75">
      <c r="B17" s="106"/>
      <c r="AE17" s="28"/>
      <c r="AF17" s="28"/>
      <c r="AG17" s="28"/>
      <c r="AH17" s="28"/>
      <c r="AI17" s="28"/>
      <c r="AJ17" s="28"/>
      <c r="AK17" s="28"/>
      <c r="AL17" s="28"/>
    </row>
    <row r="18" spans="2:40">
      <c r="AE18" s="28"/>
      <c r="AF18" s="28"/>
      <c r="AG18" s="28"/>
      <c r="AH18" s="28"/>
      <c r="AI18" s="28"/>
      <c r="AJ18" s="28"/>
      <c r="AK18" s="28"/>
      <c r="AL18" s="28"/>
    </row>
    <row r="19" spans="2:40">
      <c r="AE19" s="28"/>
      <c r="AF19" s="28"/>
      <c r="AG19" s="28"/>
      <c r="AH19" s="28"/>
      <c r="AI19" s="28"/>
      <c r="AJ19" s="28"/>
      <c r="AK19" s="28"/>
      <c r="AL19" s="28"/>
    </row>
    <row r="20" spans="2:40" ht="15.75" customHeight="1">
      <c r="AI20" s="28"/>
      <c r="AJ20" s="28"/>
      <c r="AK20" s="28"/>
      <c r="AL20" s="28"/>
      <c r="AM20" s="28"/>
      <c r="AN20" s="28"/>
    </row>
    <row r="21" spans="2:40">
      <c r="AI21" s="28"/>
      <c r="AJ21" s="28"/>
      <c r="AK21" s="28"/>
      <c r="AL21" s="28"/>
      <c r="AM21" s="28"/>
      <c r="AN21" s="28"/>
    </row>
    <row r="22" spans="2:40">
      <c r="AI22" s="28"/>
      <c r="AJ22" s="28"/>
      <c r="AK22" s="28"/>
      <c r="AL22" s="28"/>
      <c r="AM22" s="28"/>
      <c r="AN22" s="28"/>
    </row>
    <row r="23" spans="2:40">
      <c r="AI23" s="28"/>
      <c r="AJ23" s="28"/>
      <c r="AK23" s="28"/>
      <c r="AL23" s="28"/>
      <c r="AM23" s="28"/>
      <c r="AN23" s="28"/>
    </row>
    <row r="24" spans="2:40">
      <c r="AI24" s="28"/>
      <c r="AJ24" s="28"/>
      <c r="AK24" s="28"/>
      <c r="AL24" s="28"/>
      <c r="AM24" s="28"/>
      <c r="AN24" s="28"/>
    </row>
    <row r="25" spans="2:40">
      <c r="AI25" s="28"/>
      <c r="AJ25" s="28"/>
      <c r="AK25" s="28"/>
      <c r="AL25" s="28"/>
      <c r="AM25" s="28"/>
      <c r="AN25" s="28"/>
    </row>
    <row r="26" spans="2:40">
      <c r="AI26" s="28"/>
      <c r="AJ26" s="28"/>
      <c r="AK26" s="28"/>
      <c r="AL26" s="28"/>
      <c r="AM26" s="28"/>
      <c r="AN26" s="28"/>
    </row>
    <row r="27" spans="2:40">
      <c r="AI27" s="28"/>
      <c r="AJ27" s="28"/>
      <c r="AK27" s="28"/>
      <c r="AL27" s="28"/>
      <c r="AM27" s="28"/>
      <c r="AN27" s="28">
        <f>SUM(AM27:AM27)</f>
        <v>0</v>
      </c>
    </row>
    <row r="28" spans="2:40">
      <c r="AI28" s="28"/>
      <c r="AJ28" s="28"/>
      <c r="AK28" s="28"/>
      <c r="AL28" s="28"/>
      <c r="AM28" s="28"/>
      <c r="AN28" s="28">
        <f>SUM(AM28:AM28)</f>
        <v>0</v>
      </c>
    </row>
    <row r="29" spans="2:40">
      <c r="AI29" s="28"/>
      <c r="AJ29" s="28"/>
      <c r="AK29" s="28"/>
      <c r="AL29" s="28"/>
      <c r="AM29" s="28"/>
      <c r="AN29" s="28">
        <f>SUM(AM29:AM29)</f>
        <v>0</v>
      </c>
    </row>
    <row r="30" spans="2:40">
      <c r="AI30" s="28"/>
      <c r="AJ30" s="28"/>
      <c r="AK30" s="28"/>
      <c r="AL30" s="28"/>
      <c r="AM30" s="28"/>
      <c r="AN30" s="28">
        <f>SUM(AM30:AM30)</f>
        <v>0</v>
      </c>
    </row>
    <row r="31" spans="2:40">
      <c r="AI31" s="28"/>
      <c r="AJ31" s="28"/>
      <c r="AK31" s="28"/>
      <c r="AL31" s="28"/>
      <c r="AM31" s="28"/>
      <c r="AN31" s="28">
        <f>SUM(AM31:AM31)</f>
        <v>0</v>
      </c>
    </row>
    <row r="32" spans="2:40">
      <c r="AI32" s="28"/>
      <c r="AJ32" s="28"/>
      <c r="AK32" s="28"/>
      <c r="AL32" s="28"/>
      <c r="AM32" s="28"/>
      <c r="AN32" s="28"/>
    </row>
    <row r="33" spans="35:40">
      <c r="AI33" s="28"/>
      <c r="AJ33" s="28"/>
      <c r="AK33" s="28"/>
      <c r="AL33" s="28"/>
      <c r="AM33" s="28"/>
      <c r="AN33" s="28"/>
    </row>
    <row r="34" spans="35:40">
      <c r="AI34" s="28"/>
      <c r="AJ34" s="28"/>
      <c r="AK34" s="28"/>
      <c r="AL34" s="28"/>
      <c r="AM34" s="28"/>
      <c r="AN34" s="28">
        <f t="shared" ref="AN34:AN41" si="26">SUM(AM34:AM34)</f>
        <v>0</v>
      </c>
    </row>
    <row r="35" spans="35:40">
      <c r="AI35" s="28"/>
      <c r="AJ35" s="28"/>
      <c r="AK35" s="28"/>
      <c r="AL35" s="28"/>
      <c r="AM35" s="28"/>
      <c r="AN35" s="28">
        <f t="shared" si="26"/>
        <v>0</v>
      </c>
    </row>
    <row r="36" spans="35:40">
      <c r="AI36" s="28"/>
      <c r="AJ36" s="28"/>
      <c r="AK36" s="28"/>
      <c r="AL36" s="28"/>
      <c r="AM36" s="28"/>
      <c r="AN36" s="28">
        <f t="shared" si="26"/>
        <v>0</v>
      </c>
    </row>
    <row r="37" spans="35:40">
      <c r="AI37" s="28"/>
      <c r="AJ37" s="28"/>
      <c r="AK37" s="28"/>
      <c r="AL37" s="28"/>
      <c r="AM37" s="28"/>
      <c r="AN37" s="28">
        <f t="shared" si="26"/>
        <v>0</v>
      </c>
    </row>
    <row r="38" spans="35:40">
      <c r="AI38" s="28"/>
      <c r="AJ38" s="28"/>
      <c r="AK38" s="28"/>
      <c r="AL38" s="28"/>
      <c r="AM38" s="28"/>
      <c r="AN38" s="28">
        <f t="shared" si="26"/>
        <v>0</v>
      </c>
    </row>
    <row r="39" spans="35:40">
      <c r="AI39" s="28"/>
      <c r="AJ39" s="28"/>
      <c r="AK39" s="28"/>
      <c r="AL39" s="28"/>
      <c r="AM39" s="28"/>
      <c r="AN39" s="28">
        <f t="shared" si="26"/>
        <v>0</v>
      </c>
    </row>
    <row r="40" spans="35:40">
      <c r="AI40" s="28"/>
      <c r="AJ40" s="28"/>
      <c r="AK40" s="28"/>
      <c r="AL40" s="28"/>
      <c r="AM40" s="28"/>
      <c r="AN40" s="28">
        <f t="shared" si="26"/>
        <v>0</v>
      </c>
    </row>
    <row r="41" spans="35:40">
      <c r="AI41" s="28"/>
      <c r="AJ41" s="28"/>
      <c r="AK41" s="28"/>
      <c r="AL41" s="28"/>
      <c r="AM41" s="28"/>
      <c r="AN41" s="28">
        <f t="shared" si="26"/>
        <v>0</v>
      </c>
    </row>
    <row r="42" spans="35:40">
      <c r="AI42" s="28"/>
      <c r="AJ42" s="28"/>
      <c r="AK42" s="28"/>
      <c r="AL42" s="28"/>
      <c r="AM42" s="28"/>
      <c r="AN42" s="28"/>
    </row>
    <row r="43" spans="35:40">
      <c r="AI43" s="28"/>
      <c r="AJ43" s="28"/>
      <c r="AK43" s="28"/>
      <c r="AL43" s="28"/>
      <c r="AM43" s="28"/>
      <c r="AN43" s="28">
        <f t="shared" ref="AN43:AN49" si="27">SUM(AM43:AM43)</f>
        <v>0</v>
      </c>
    </row>
    <row r="44" spans="35:40">
      <c r="AI44" s="28"/>
      <c r="AJ44" s="28"/>
      <c r="AK44" s="28"/>
      <c r="AL44" s="28"/>
      <c r="AM44" s="28"/>
      <c r="AN44" s="28">
        <f t="shared" si="27"/>
        <v>0</v>
      </c>
    </row>
    <row r="45" spans="35:40">
      <c r="AI45" s="28"/>
      <c r="AJ45" s="28"/>
      <c r="AK45" s="28"/>
      <c r="AL45" s="28"/>
      <c r="AM45" s="28"/>
      <c r="AN45" s="28">
        <f t="shared" si="27"/>
        <v>0</v>
      </c>
    </row>
    <row r="46" spans="35:40">
      <c r="AI46" s="28"/>
      <c r="AJ46" s="28"/>
      <c r="AK46" s="28"/>
      <c r="AL46" s="28"/>
      <c r="AM46" s="28"/>
      <c r="AN46" s="28">
        <f t="shared" si="27"/>
        <v>0</v>
      </c>
    </row>
    <row r="47" spans="35:40">
      <c r="AI47" s="28"/>
      <c r="AJ47" s="28"/>
      <c r="AK47" s="28"/>
      <c r="AL47" s="28"/>
      <c r="AM47" s="28"/>
      <c r="AN47" s="28">
        <f t="shared" si="27"/>
        <v>0</v>
      </c>
    </row>
    <row r="48" spans="35:40">
      <c r="AI48" s="28"/>
      <c r="AJ48" s="28"/>
      <c r="AK48" s="28"/>
      <c r="AL48" s="28"/>
      <c r="AM48" s="28"/>
      <c r="AN48" s="28">
        <f t="shared" si="27"/>
        <v>0</v>
      </c>
    </row>
    <row r="49" spans="1:40">
      <c r="AI49" s="28"/>
      <c r="AJ49" s="28"/>
      <c r="AK49" s="28"/>
      <c r="AL49" s="28"/>
      <c r="AM49" s="28"/>
      <c r="AN49" s="28">
        <f t="shared" si="27"/>
        <v>0</v>
      </c>
    </row>
    <row r="50" spans="1:40">
      <c r="AI50" s="28"/>
      <c r="AJ50" s="28"/>
      <c r="AK50" s="28"/>
      <c r="AL50" s="28"/>
      <c r="AM50" s="28"/>
      <c r="AN50" s="28"/>
    </row>
    <row r="51" spans="1:40">
      <c r="AI51" s="28"/>
      <c r="AJ51" s="28"/>
      <c r="AK51" s="28"/>
      <c r="AL51" s="28"/>
      <c r="AM51" s="28"/>
      <c r="AN51" s="28">
        <f>SUM(AM51:AM51)</f>
        <v>0</v>
      </c>
    </row>
    <row r="52" spans="1:40">
      <c r="AI52" s="28"/>
      <c r="AJ52" s="28"/>
      <c r="AK52" s="28"/>
      <c r="AL52" s="28"/>
      <c r="AM52" s="28"/>
      <c r="AN52" s="28">
        <f>SUM(AM52:AM52)</f>
        <v>0</v>
      </c>
    </row>
    <row r="53" spans="1:40">
      <c r="AI53" s="28"/>
      <c r="AJ53" s="28"/>
      <c r="AK53" s="28"/>
      <c r="AL53" s="28"/>
      <c r="AM53" s="28"/>
      <c r="AN53" s="28">
        <f>SUM(AM53:AM53)</f>
        <v>0</v>
      </c>
    </row>
    <row r="54" spans="1:40">
      <c r="AE54" s="28"/>
      <c r="AF54" s="28"/>
      <c r="AG54" s="28"/>
      <c r="AH54" s="28"/>
      <c r="AI54" s="28"/>
      <c r="AJ54" s="28"/>
      <c r="AK54" s="28"/>
      <c r="AL54" s="28"/>
    </row>
    <row r="55" spans="1:40">
      <c r="A55" s="41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40">
      <c r="A56" s="42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40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40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40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4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40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40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40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40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</row>
    <row r="156" spans="1:38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</row>
    <row r="157" spans="1:38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</row>
    <row r="158" spans="1:3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</row>
    <row r="159" spans="1:38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</row>
    <row r="160" spans="1:38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</row>
    <row r="161" spans="1:38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</row>
    <row r="162" spans="1:38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</row>
    <row r="163" spans="1:38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</row>
    <row r="164" spans="1:38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</row>
    <row r="165" spans="1:38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</row>
    <row r="166" spans="1:38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</row>
    <row r="167" spans="1:38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</row>
    <row r="168" spans="1:3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</row>
    <row r="169" spans="1:38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</row>
    <row r="170" spans="1:38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</row>
    <row r="171" spans="1:38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</row>
    <row r="172" spans="1:38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</row>
    <row r="173" spans="1:38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</row>
    <row r="174" spans="1:38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</row>
    <row r="175" spans="1:38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</row>
    <row r="176" spans="1:38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spans="1:38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spans="1:3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spans="1:38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spans="1:38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</row>
    <row r="182" spans="1:38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</row>
    <row r="183" spans="1:38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</row>
    <row r="184" spans="1:38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</sheetData>
  <mergeCells count="25"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I4:N4"/>
    <mergeCell ref="U4:Z4"/>
    <mergeCell ref="AC5:AD5"/>
    <mergeCell ref="M5:N5"/>
    <mergeCell ref="Y5:Z5"/>
    <mergeCell ref="O4:T4"/>
    <mergeCell ref="O5:P5"/>
    <mergeCell ref="Q5:R5"/>
    <mergeCell ref="S5:T5"/>
    <mergeCell ref="AG4:AL4"/>
    <mergeCell ref="AG5:AH5"/>
    <mergeCell ref="AI5:AJ5"/>
    <mergeCell ref="AK5:AL5"/>
    <mergeCell ref="AE5:AF5"/>
    <mergeCell ref="W5:X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9"/>
  <sheetViews>
    <sheetView workbookViewId="0">
      <selection activeCell="R8" sqref="R8"/>
    </sheetView>
  </sheetViews>
  <sheetFormatPr defaultRowHeight="15"/>
  <cols>
    <col min="1" max="1" width="1.140625" style="109" customWidth="1"/>
    <col min="2" max="2" width="17.140625" customWidth="1"/>
    <col min="3" max="3" width="5.28515625" customWidth="1"/>
    <col min="4" max="4" width="5.85546875" customWidth="1"/>
    <col min="5" max="5" width="5.5703125" customWidth="1"/>
    <col min="6" max="6" width="6.28515625" customWidth="1"/>
    <col min="7" max="7" width="5.42578125" customWidth="1"/>
    <col min="8" max="8" width="7.5703125" customWidth="1"/>
    <col min="9" max="9" width="5.42578125" customWidth="1"/>
    <col min="10" max="10" width="6.42578125" customWidth="1"/>
    <col min="11" max="11" width="5.140625" customWidth="1"/>
    <col min="12" max="12" width="5.85546875" customWidth="1"/>
    <col min="13" max="13" width="8.7109375" customWidth="1"/>
    <col min="14" max="14" width="5.42578125" customWidth="1"/>
    <col min="15" max="15" width="6.140625" customWidth="1"/>
    <col min="16" max="16" width="7.85546875" customWidth="1"/>
    <col min="17" max="56" width="9.140625" style="109"/>
  </cols>
  <sheetData>
    <row r="1" spans="1:56" s="66" customFormat="1" ht="16.5" customHeight="1">
      <c r="A1" s="108"/>
      <c r="B1" s="67" t="s">
        <v>85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</row>
    <row r="2" spans="1:56" s="66" customFormat="1" ht="12.75" thickBot="1">
      <c r="A2" s="108"/>
      <c r="B2" s="69" t="s">
        <v>127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spans="1:56" ht="18.75" customHeight="1">
      <c r="A3" s="110"/>
      <c r="B3" s="205"/>
      <c r="C3" s="347" t="s">
        <v>2</v>
      </c>
      <c r="D3" s="347"/>
      <c r="E3" s="348" t="s">
        <v>3</v>
      </c>
      <c r="F3" s="348"/>
      <c r="G3" s="348" t="s">
        <v>82</v>
      </c>
      <c r="H3" s="348"/>
      <c r="I3" s="347" t="s">
        <v>5</v>
      </c>
      <c r="J3" s="347"/>
      <c r="K3" s="347" t="s">
        <v>6</v>
      </c>
      <c r="L3" s="347"/>
      <c r="M3" s="291" t="s">
        <v>122</v>
      </c>
      <c r="N3" s="345" t="s">
        <v>123</v>
      </c>
      <c r="O3" s="345"/>
      <c r="P3" s="346"/>
    </row>
    <row r="4" spans="1:56">
      <c r="A4" s="110"/>
      <c r="B4" s="231"/>
      <c r="C4" s="237" t="s">
        <v>49</v>
      </c>
      <c r="D4" s="237" t="s">
        <v>50</v>
      </c>
      <c r="E4" s="237" t="s">
        <v>49</v>
      </c>
      <c r="F4" s="237" t="s">
        <v>50</v>
      </c>
      <c r="G4" s="237" t="s">
        <v>49</v>
      </c>
      <c r="H4" s="237" t="s">
        <v>50</v>
      </c>
      <c r="I4" s="237" t="s">
        <v>49</v>
      </c>
      <c r="J4" s="237" t="s">
        <v>50</v>
      </c>
      <c r="K4" s="237" t="s">
        <v>49</v>
      </c>
      <c r="L4" s="237" t="s">
        <v>50</v>
      </c>
      <c r="M4" s="212" t="s">
        <v>49</v>
      </c>
      <c r="N4" s="212" t="s">
        <v>49</v>
      </c>
      <c r="O4" s="212" t="s">
        <v>50</v>
      </c>
      <c r="P4" s="232" t="s">
        <v>84</v>
      </c>
    </row>
    <row r="5" spans="1:56">
      <c r="A5" s="242"/>
      <c r="B5" s="290" t="s">
        <v>124</v>
      </c>
      <c r="C5" s="96">
        <v>1</v>
      </c>
      <c r="D5" s="206">
        <f>C5/$C$29</f>
        <v>1.6129032258064516E-2</v>
      </c>
      <c r="E5" s="96"/>
      <c r="F5" s="206"/>
      <c r="G5" s="96"/>
      <c r="H5" s="206"/>
      <c r="I5" s="96"/>
      <c r="J5" s="206"/>
      <c r="K5" s="96"/>
      <c r="L5" s="206"/>
      <c r="M5" s="234">
        <v>40</v>
      </c>
      <c r="N5" s="213">
        <f t="shared" ref="N5:N28" si="0">SUM(C5+E5+G5+I5+K5)</f>
        <v>1</v>
      </c>
      <c r="O5" s="214">
        <f>N5/$N$29</f>
        <v>3.3333333333333335E-3</v>
      </c>
      <c r="P5" s="233">
        <f t="shared" ref="P5:P28" si="1">N5-M5</f>
        <v>-39</v>
      </c>
    </row>
    <row r="6" spans="1:56">
      <c r="A6" s="242"/>
      <c r="B6" s="290" t="s">
        <v>125</v>
      </c>
      <c r="C6" s="96"/>
      <c r="D6" s="206"/>
      <c r="E6" s="96">
        <v>1</v>
      </c>
      <c r="F6" s="206">
        <f t="shared" ref="F5:F27" si="2">E6/$E$29</f>
        <v>1.0638297872340425E-2</v>
      </c>
      <c r="G6" s="96"/>
      <c r="H6" s="206"/>
      <c r="I6" s="96"/>
      <c r="J6" s="206"/>
      <c r="K6" s="96"/>
      <c r="L6" s="206"/>
      <c r="M6" s="234">
        <v>0</v>
      </c>
      <c r="N6" s="213">
        <f t="shared" si="0"/>
        <v>1</v>
      </c>
      <c r="O6" s="214">
        <f>N6/$N$29</f>
        <v>3.3333333333333335E-3</v>
      </c>
      <c r="P6" s="233">
        <f t="shared" si="1"/>
        <v>1</v>
      </c>
    </row>
    <row r="7" spans="1:56">
      <c r="A7" s="242"/>
      <c r="B7" s="290" t="s">
        <v>26</v>
      </c>
      <c r="C7" s="96">
        <v>8</v>
      </c>
      <c r="D7" s="206">
        <f>C7/$C$29</f>
        <v>0.12903225806451613</v>
      </c>
      <c r="E7" s="96">
        <v>17</v>
      </c>
      <c r="F7" s="206">
        <f t="shared" si="2"/>
        <v>0.18085106382978725</v>
      </c>
      <c r="G7" s="96">
        <v>4</v>
      </c>
      <c r="H7" s="206">
        <f t="shared" ref="H7:H24" si="3">G7/$G$29</f>
        <v>0.21052631578947367</v>
      </c>
      <c r="I7" s="96">
        <v>16</v>
      </c>
      <c r="J7" s="206">
        <f t="shared" ref="J6:J28" si="4">I7/$I$29</f>
        <v>0.1951219512195122</v>
      </c>
      <c r="K7" s="96">
        <v>5</v>
      </c>
      <c r="L7" s="206">
        <f t="shared" ref="L6:L28" si="5">K7/$K$29</f>
        <v>0.11627906976744186</v>
      </c>
      <c r="M7" s="234">
        <v>0</v>
      </c>
      <c r="N7" s="213">
        <f t="shared" si="0"/>
        <v>50</v>
      </c>
      <c r="O7" s="214">
        <f>N7/$N$29</f>
        <v>0.16666666666666666</v>
      </c>
      <c r="P7" s="233">
        <f t="shared" si="1"/>
        <v>50</v>
      </c>
    </row>
    <row r="8" spans="1:56">
      <c r="A8" s="242"/>
      <c r="B8" s="290" t="s">
        <v>27</v>
      </c>
      <c r="C8" s="96">
        <v>1</v>
      </c>
      <c r="D8" s="206">
        <f>C8/$C$29</f>
        <v>1.6129032258064516E-2</v>
      </c>
      <c r="E8" s="96">
        <v>1</v>
      </c>
      <c r="F8" s="206">
        <f t="shared" si="2"/>
        <v>1.0638297872340425E-2</v>
      </c>
      <c r="G8" s="96"/>
      <c r="H8" s="206"/>
      <c r="I8" s="96"/>
      <c r="J8" s="206"/>
      <c r="K8" s="96"/>
      <c r="L8" s="206"/>
      <c r="M8" s="234">
        <v>3</v>
      </c>
      <c r="N8" s="213">
        <f t="shared" si="0"/>
        <v>2</v>
      </c>
      <c r="O8" s="214">
        <f>N8/$N$29</f>
        <v>6.6666666666666671E-3</v>
      </c>
      <c r="P8" s="233">
        <f t="shared" si="1"/>
        <v>-1</v>
      </c>
    </row>
    <row r="9" spans="1:56">
      <c r="A9" s="242"/>
      <c r="B9" s="290" t="s">
        <v>28</v>
      </c>
      <c r="C9" s="96"/>
      <c r="D9" s="206"/>
      <c r="E9" s="96">
        <v>1</v>
      </c>
      <c r="F9" s="206">
        <f t="shared" si="2"/>
        <v>1.0638297872340425E-2</v>
      </c>
      <c r="G9" s="96"/>
      <c r="H9" s="206"/>
      <c r="I9" s="96">
        <v>1</v>
      </c>
      <c r="J9" s="206">
        <f t="shared" si="4"/>
        <v>1.2195121951219513E-2</v>
      </c>
      <c r="K9" s="96"/>
      <c r="L9" s="206"/>
      <c r="M9" s="234">
        <v>1</v>
      </c>
      <c r="N9" s="213">
        <f t="shared" si="0"/>
        <v>2</v>
      </c>
      <c r="O9" s="214">
        <f>N9/$N$29</f>
        <v>6.6666666666666671E-3</v>
      </c>
      <c r="P9" s="233">
        <f t="shared" si="1"/>
        <v>1</v>
      </c>
    </row>
    <row r="10" spans="1:56">
      <c r="A10" s="242"/>
      <c r="B10" s="290" t="s">
        <v>90</v>
      </c>
      <c r="C10" s="96"/>
      <c r="D10" s="206"/>
      <c r="E10" s="96">
        <v>1</v>
      </c>
      <c r="F10" s="206">
        <f t="shared" si="2"/>
        <v>1.0638297872340425E-2</v>
      </c>
      <c r="G10" s="96"/>
      <c r="H10" s="206"/>
      <c r="I10" s="96"/>
      <c r="J10" s="206"/>
      <c r="K10" s="96">
        <v>1</v>
      </c>
      <c r="L10" s="206">
        <f t="shared" si="5"/>
        <v>2.3255813953488372E-2</v>
      </c>
      <c r="M10" s="234">
        <v>3</v>
      </c>
      <c r="N10" s="213">
        <f t="shared" si="0"/>
        <v>2</v>
      </c>
      <c r="O10" s="214">
        <f>N10/$N$29</f>
        <v>6.6666666666666671E-3</v>
      </c>
      <c r="P10" s="233">
        <f t="shared" si="1"/>
        <v>-1</v>
      </c>
    </row>
    <row r="11" spans="1:56">
      <c r="A11" s="242"/>
      <c r="B11" s="290" t="s">
        <v>91</v>
      </c>
      <c r="C11" s="96"/>
      <c r="D11" s="206"/>
      <c r="E11" s="96">
        <v>1</v>
      </c>
      <c r="F11" s="206">
        <f t="shared" si="2"/>
        <v>1.0638297872340425E-2</v>
      </c>
      <c r="G11" s="96"/>
      <c r="H11" s="206"/>
      <c r="I11" s="96"/>
      <c r="J11" s="206"/>
      <c r="K11" s="96"/>
      <c r="L11" s="206"/>
      <c r="M11" s="234">
        <v>1</v>
      </c>
      <c r="N11" s="213">
        <f t="shared" si="0"/>
        <v>1</v>
      </c>
      <c r="O11" s="214">
        <f>N11/$N$29</f>
        <v>3.3333333333333335E-3</v>
      </c>
      <c r="P11" s="233">
        <f t="shared" si="1"/>
        <v>0</v>
      </c>
    </row>
    <row r="12" spans="1:56">
      <c r="A12" s="242"/>
      <c r="B12" s="290" t="s">
        <v>29</v>
      </c>
      <c r="C12" s="96">
        <v>31</v>
      </c>
      <c r="D12" s="206">
        <f>C12/$C$29</f>
        <v>0.5</v>
      </c>
      <c r="E12" s="96">
        <v>26</v>
      </c>
      <c r="F12" s="206">
        <f t="shared" si="2"/>
        <v>0.27659574468085107</v>
      </c>
      <c r="G12" s="96">
        <v>5</v>
      </c>
      <c r="H12" s="206">
        <f t="shared" si="3"/>
        <v>0.26315789473684209</v>
      </c>
      <c r="I12" s="96">
        <v>28</v>
      </c>
      <c r="J12" s="206">
        <f t="shared" si="4"/>
        <v>0.34146341463414637</v>
      </c>
      <c r="K12" s="96">
        <v>17</v>
      </c>
      <c r="L12" s="206">
        <f t="shared" si="5"/>
        <v>0.39534883720930231</v>
      </c>
      <c r="M12" s="234">
        <v>105</v>
      </c>
      <c r="N12" s="213">
        <f t="shared" si="0"/>
        <v>107</v>
      </c>
      <c r="O12" s="214">
        <f>N12/$N$29</f>
        <v>0.35666666666666669</v>
      </c>
      <c r="P12" s="233">
        <f t="shared" si="1"/>
        <v>2</v>
      </c>
    </row>
    <row r="13" spans="1:56" s="107" customFormat="1">
      <c r="A13" s="242"/>
      <c r="B13" s="290" t="s">
        <v>107</v>
      </c>
      <c r="C13" s="96"/>
      <c r="D13" s="206"/>
      <c r="E13" s="96"/>
      <c r="F13" s="206"/>
      <c r="G13" s="96"/>
      <c r="H13" s="206"/>
      <c r="I13" s="96">
        <v>1</v>
      </c>
      <c r="J13" s="206">
        <f t="shared" si="4"/>
        <v>1.2195121951219513E-2</v>
      </c>
      <c r="K13" s="96"/>
      <c r="L13" s="206"/>
      <c r="M13" s="234">
        <v>1</v>
      </c>
      <c r="N13" s="213">
        <f t="shared" si="0"/>
        <v>1</v>
      </c>
      <c r="O13" s="214">
        <f>N13/$N$29</f>
        <v>3.3333333333333335E-3</v>
      </c>
      <c r="P13" s="233">
        <f t="shared" si="1"/>
        <v>0</v>
      </c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</row>
    <row r="14" spans="1:56">
      <c r="A14" s="242"/>
      <c r="B14" s="290" t="s">
        <v>111</v>
      </c>
      <c r="C14" s="96"/>
      <c r="D14" s="206"/>
      <c r="E14" s="96"/>
      <c r="F14" s="206"/>
      <c r="G14" s="96"/>
      <c r="H14" s="206"/>
      <c r="I14" s="96">
        <v>1</v>
      </c>
      <c r="J14" s="206">
        <f t="shared" si="4"/>
        <v>1.2195121951219513E-2</v>
      </c>
      <c r="K14" s="96"/>
      <c r="L14" s="206"/>
      <c r="M14" s="234">
        <v>1</v>
      </c>
      <c r="N14" s="213">
        <f t="shared" si="0"/>
        <v>1</v>
      </c>
      <c r="O14" s="214">
        <f>N14/$N$29</f>
        <v>3.3333333333333335E-3</v>
      </c>
      <c r="P14" s="233">
        <f t="shared" si="1"/>
        <v>0</v>
      </c>
    </row>
    <row r="15" spans="1:56">
      <c r="A15" s="242"/>
      <c r="B15" s="290" t="s">
        <v>30</v>
      </c>
      <c r="C15" s="96">
        <v>3</v>
      </c>
      <c r="D15" s="206">
        <f>C15/$C$29</f>
        <v>4.8387096774193547E-2</v>
      </c>
      <c r="E15" s="96">
        <v>2</v>
      </c>
      <c r="F15" s="206">
        <f t="shared" si="2"/>
        <v>2.1276595744680851E-2</v>
      </c>
      <c r="G15" s="96"/>
      <c r="H15" s="206"/>
      <c r="I15" s="96">
        <v>2</v>
      </c>
      <c r="J15" s="206">
        <f t="shared" si="4"/>
        <v>2.4390243902439025E-2</v>
      </c>
      <c r="K15" s="96">
        <v>2</v>
      </c>
      <c r="L15" s="206">
        <f t="shared" si="5"/>
        <v>4.6511627906976744E-2</v>
      </c>
      <c r="M15" s="234">
        <v>8</v>
      </c>
      <c r="N15" s="213">
        <f t="shared" si="0"/>
        <v>9</v>
      </c>
      <c r="O15" s="214">
        <f>N15/$N$29</f>
        <v>0.03</v>
      </c>
      <c r="P15" s="233">
        <f t="shared" si="1"/>
        <v>1</v>
      </c>
    </row>
    <row r="16" spans="1:56">
      <c r="A16" s="242"/>
      <c r="B16" s="290" t="s">
        <v>126</v>
      </c>
      <c r="C16" s="96"/>
      <c r="D16" s="206"/>
      <c r="E16" s="96">
        <v>1</v>
      </c>
      <c r="F16" s="206">
        <f t="shared" si="2"/>
        <v>1.0638297872340425E-2</v>
      </c>
      <c r="G16" s="96">
        <v>1</v>
      </c>
      <c r="H16" s="206">
        <f t="shared" si="3"/>
        <v>5.2631578947368418E-2</v>
      </c>
      <c r="I16" s="96"/>
      <c r="J16" s="206"/>
      <c r="K16" s="96"/>
      <c r="L16" s="206"/>
      <c r="M16" s="235">
        <v>0</v>
      </c>
      <c r="N16" s="213">
        <f t="shared" si="0"/>
        <v>2</v>
      </c>
      <c r="O16" s="214">
        <f>N16/$N$29</f>
        <v>6.6666666666666671E-3</v>
      </c>
      <c r="P16" s="233">
        <f t="shared" si="1"/>
        <v>2</v>
      </c>
    </row>
    <row r="17" spans="1:16">
      <c r="A17" s="242"/>
      <c r="B17" s="290" t="s">
        <v>89</v>
      </c>
      <c r="C17" s="96"/>
      <c r="D17" s="206"/>
      <c r="E17" s="96">
        <v>1</v>
      </c>
      <c r="F17" s="206">
        <f t="shared" si="2"/>
        <v>1.0638297872340425E-2</v>
      </c>
      <c r="G17" s="96"/>
      <c r="H17" s="206"/>
      <c r="I17" s="96">
        <v>2</v>
      </c>
      <c r="J17" s="206">
        <f t="shared" si="4"/>
        <v>2.4390243902439025E-2</v>
      </c>
      <c r="K17" s="96"/>
      <c r="L17" s="206"/>
      <c r="M17" s="235">
        <v>3</v>
      </c>
      <c r="N17" s="213">
        <f t="shared" si="0"/>
        <v>3</v>
      </c>
      <c r="O17" s="214">
        <f>N17/$N$29</f>
        <v>0.01</v>
      </c>
      <c r="P17" s="233">
        <f t="shared" si="1"/>
        <v>0</v>
      </c>
    </row>
    <row r="18" spans="1:16">
      <c r="A18" s="242"/>
      <c r="B18" s="290" t="s">
        <v>112</v>
      </c>
      <c r="C18" s="96"/>
      <c r="D18" s="206"/>
      <c r="E18" s="96"/>
      <c r="F18" s="206"/>
      <c r="G18" s="96"/>
      <c r="H18" s="206"/>
      <c r="I18" s="96"/>
      <c r="J18" s="206"/>
      <c r="K18" s="96">
        <v>1</v>
      </c>
      <c r="L18" s="206">
        <f t="shared" si="5"/>
        <v>2.3255813953488372E-2</v>
      </c>
      <c r="M18" s="235">
        <v>1</v>
      </c>
      <c r="N18" s="213">
        <f t="shared" si="0"/>
        <v>1</v>
      </c>
      <c r="O18" s="214">
        <f>N18/$N$29</f>
        <v>3.3333333333333335E-3</v>
      </c>
      <c r="P18" s="233">
        <f t="shared" si="1"/>
        <v>0</v>
      </c>
    </row>
    <row r="19" spans="1:16">
      <c r="A19" s="242"/>
      <c r="B19" s="290" t="s">
        <v>31</v>
      </c>
      <c r="C19" s="96">
        <v>4</v>
      </c>
      <c r="D19" s="206">
        <f>C19/$C$29</f>
        <v>6.4516129032258063E-2</v>
      </c>
      <c r="E19" s="96">
        <v>14</v>
      </c>
      <c r="F19" s="206">
        <f t="shared" si="2"/>
        <v>0.14893617021276595</v>
      </c>
      <c r="G19" s="96">
        <v>6</v>
      </c>
      <c r="H19" s="206">
        <f t="shared" si="3"/>
        <v>0.31578947368421051</v>
      </c>
      <c r="I19" s="96">
        <v>7</v>
      </c>
      <c r="J19" s="206">
        <f t="shared" si="4"/>
        <v>8.5365853658536592E-2</v>
      </c>
      <c r="K19" s="96">
        <v>8</v>
      </c>
      <c r="L19" s="206">
        <f t="shared" si="5"/>
        <v>0.18604651162790697</v>
      </c>
      <c r="M19" s="236">
        <v>37</v>
      </c>
      <c r="N19" s="213">
        <f t="shared" si="0"/>
        <v>39</v>
      </c>
      <c r="O19" s="214">
        <f>N19/$N$29</f>
        <v>0.13</v>
      </c>
      <c r="P19" s="233">
        <f t="shared" si="1"/>
        <v>2</v>
      </c>
    </row>
    <row r="20" spans="1:16">
      <c r="A20" s="242"/>
      <c r="B20" s="290" t="s">
        <v>100</v>
      </c>
      <c r="C20" s="96"/>
      <c r="D20" s="206"/>
      <c r="E20" s="96"/>
      <c r="F20" s="206"/>
      <c r="G20" s="96">
        <v>1</v>
      </c>
      <c r="H20" s="206">
        <f t="shared" si="3"/>
        <v>5.2631578947368418E-2</v>
      </c>
      <c r="I20" s="96"/>
      <c r="J20" s="206"/>
      <c r="K20" s="96"/>
      <c r="L20" s="206"/>
      <c r="M20" s="276">
        <v>1</v>
      </c>
      <c r="N20" s="213">
        <f t="shared" si="0"/>
        <v>1</v>
      </c>
      <c r="O20" s="214">
        <f>N20/$N$29</f>
        <v>3.3333333333333335E-3</v>
      </c>
      <c r="P20" s="233">
        <f t="shared" si="1"/>
        <v>0</v>
      </c>
    </row>
    <row r="21" spans="1:16">
      <c r="A21" s="242"/>
      <c r="B21" s="290" t="s">
        <v>32</v>
      </c>
      <c r="C21" s="96"/>
      <c r="D21" s="206"/>
      <c r="E21" s="96">
        <v>1</v>
      </c>
      <c r="F21" s="206">
        <f t="shared" si="2"/>
        <v>1.0638297872340425E-2</v>
      </c>
      <c r="G21" s="96"/>
      <c r="H21" s="206"/>
      <c r="I21" s="96">
        <v>1</v>
      </c>
      <c r="J21" s="206">
        <f t="shared" si="4"/>
        <v>1.2195121951219513E-2</v>
      </c>
      <c r="K21" s="96"/>
      <c r="L21" s="206"/>
      <c r="M21" s="276">
        <v>3</v>
      </c>
      <c r="N21" s="213">
        <f t="shared" si="0"/>
        <v>2</v>
      </c>
      <c r="O21" s="214">
        <f>N21/$N$29</f>
        <v>6.6666666666666671E-3</v>
      </c>
      <c r="P21" s="233">
        <f t="shared" si="1"/>
        <v>-1</v>
      </c>
    </row>
    <row r="22" spans="1:16">
      <c r="A22" s="242"/>
      <c r="B22" s="290" t="s">
        <v>98</v>
      </c>
      <c r="C22" s="96">
        <v>1</v>
      </c>
      <c r="D22" s="206">
        <f>C22/$C$29</f>
        <v>1.6129032258064516E-2</v>
      </c>
      <c r="E22" s="96"/>
      <c r="F22" s="206"/>
      <c r="G22" s="96"/>
      <c r="H22" s="206"/>
      <c r="I22" s="96"/>
      <c r="J22" s="206"/>
      <c r="K22" s="96"/>
      <c r="L22" s="206"/>
      <c r="M22" s="276">
        <v>1</v>
      </c>
      <c r="N22" s="213">
        <f t="shared" si="0"/>
        <v>1</v>
      </c>
      <c r="O22" s="214">
        <f>N22/$N$29</f>
        <v>3.3333333333333335E-3</v>
      </c>
      <c r="P22" s="233">
        <f t="shared" si="1"/>
        <v>0</v>
      </c>
    </row>
    <row r="23" spans="1:16">
      <c r="A23" s="242"/>
      <c r="B23" s="290" t="s">
        <v>33</v>
      </c>
      <c r="C23" s="96"/>
      <c r="D23" s="206"/>
      <c r="E23" s="96">
        <v>3</v>
      </c>
      <c r="F23" s="206">
        <f t="shared" si="2"/>
        <v>3.1914893617021274E-2</v>
      </c>
      <c r="G23" s="96"/>
      <c r="H23" s="206"/>
      <c r="I23" s="96">
        <v>7</v>
      </c>
      <c r="J23" s="206">
        <f t="shared" si="4"/>
        <v>8.5365853658536592E-2</v>
      </c>
      <c r="K23" s="96">
        <v>1</v>
      </c>
      <c r="L23" s="206">
        <f t="shared" si="5"/>
        <v>2.3255813953488372E-2</v>
      </c>
      <c r="M23" s="276">
        <v>9</v>
      </c>
      <c r="N23" s="213">
        <f t="shared" si="0"/>
        <v>11</v>
      </c>
      <c r="O23" s="214">
        <f>N23/$N$29</f>
        <v>3.6666666666666667E-2</v>
      </c>
      <c r="P23" s="233">
        <f t="shared" si="1"/>
        <v>2</v>
      </c>
    </row>
    <row r="24" spans="1:16">
      <c r="A24" s="242"/>
      <c r="B24" s="290" t="s">
        <v>34</v>
      </c>
      <c r="C24" s="96">
        <v>11</v>
      </c>
      <c r="D24" s="206">
        <f t="shared" ref="D24:D27" si="6">C24/$C$29</f>
        <v>0.17741935483870969</v>
      </c>
      <c r="E24" s="96">
        <v>20</v>
      </c>
      <c r="F24" s="206">
        <f t="shared" si="2"/>
        <v>0.21276595744680851</v>
      </c>
      <c r="G24" s="96">
        <v>2</v>
      </c>
      <c r="H24" s="206">
        <f t="shared" si="3"/>
        <v>0.10526315789473684</v>
      </c>
      <c r="I24" s="96">
        <v>14</v>
      </c>
      <c r="J24" s="206">
        <f t="shared" si="4"/>
        <v>0.17073170731707318</v>
      </c>
      <c r="K24" s="96">
        <v>6</v>
      </c>
      <c r="L24" s="206">
        <f t="shared" si="5"/>
        <v>0.13953488372093023</v>
      </c>
      <c r="M24" s="276">
        <v>61</v>
      </c>
      <c r="N24" s="213">
        <f t="shared" si="0"/>
        <v>53</v>
      </c>
      <c r="O24" s="214">
        <f>N24/$N$29</f>
        <v>0.17666666666666667</v>
      </c>
      <c r="P24" s="233">
        <f t="shared" si="1"/>
        <v>-8</v>
      </c>
    </row>
    <row r="25" spans="1:16">
      <c r="A25" s="242"/>
      <c r="B25" s="290" t="s">
        <v>97</v>
      </c>
      <c r="C25" s="96"/>
      <c r="D25" s="206"/>
      <c r="E25" s="96"/>
      <c r="F25" s="206"/>
      <c r="G25" s="96"/>
      <c r="H25" s="276"/>
      <c r="I25" s="96"/>
      <c r="J25" s="206"/>
      <c r="K25" s="96">
        <v>1</v>
      </c>
      <c r="L25" s="206">
        <f t="shared" si="5"/>
        <v>2.3255813953488372E-2</v>
      </c>
      <c r="M25" s="276">
        <v>1</v>
      </c>
      <c r="N25" s="213">
        <f t="shared" si="0"/>
        <v>1</v>
      </c>
      <c r="O25" s="214">
        <f>N25/$N$29</f>
        <v>3.3333333333333335E-3</v>
      </c>
      <c r="P25" s="233">
        <f t="shared" si="1"/>
        <v>0</v>
      </c>
    </row>
    <row r="26" spans="1:16">
      <c r="A26" s="242"/>
      <c r="B26" s="290" t="s">
        <v>83</v>
      </c>
      <c r="C26" s="96"/>
      <c r="D26" s="206"/>
      <c r="E26" s="96">
        <v>3</v>
      </c>
      <c r="F26" s="206">
        <f t="shared" si="2"/>
        <v>3.1914893617021274E-2</v>
      </c>
      <c r="G26" s="96"/>
      <c r="H26" s="276"/>
      <c r="I26" s="96"/>
      <c r="J26" s="206"/>
      <c r="K26" s="96"/>
      <c r="L26" s="206"/>
      <c r="M26" s="375">
        <v>3</v>
      </c>
      <c r="N26" s="213">
        <f t="shared" si="0"/>
        <v>3</v>
      </c>
      <c r="O26" s="214">
        <f>N26/$N$29</f>
        <v>0.01</v>
      </c>
      <c r="P26" s="233">
        <f t="shared" si="1"/>
        <v>0</v>
      </c>
    </row>
    <row r="27" spans="1:16">
      <c r="A27" s="242"/>
      <c r="B27" s="290" t="s">
        <v>109</v>
      </c>
      <c r="C27" s="96">
        <v>2</v>
      </c>
      <c r="D27" s="206">
        <f t="shared" si="6"/>
        <v>3.2258064516129031E-2</v>
      </c>
      <c r="E27" s="96">
        <v>1</v>
      </c>
      <c r="F27" s="206">
        <f t="shared" si="2"/>
        <v>1.0638297872340425E-2</v>
      </c>
      <c r="G27" s="96"/>
      <c r="H27" s="276"/>
      <c r="I27" s="96">
        <v>1</v>
      </c>
      <c r="J27" s="206">
        <f t="shared" si="4"/>
        <v>1.2195121951219513E-2</v>
      </c>
      <c r="K27" s="96"/>
      <c r="L27" s="206"/>
      <c r="M27" s="375">
        <v>3</v>
      </c>
      <c r="N27" s="213">
        <f t="shared" si="0"/>
        <v>4</v>
      </c>
      <c r="O27" s="214">
        <f>N27/$N$29</f>
        <v>1.3333333333333334E-2</v>
      </c>
      <c r="P27" s="233">
        <f t="shared" si="1"/>
        <v>1</v>
      </c>
    </row>
    <row r="28" spans="1:16">
      <c r="A28" s="242"/>
      <c r="B28" s="290" t="s">
        <v>110</v>
      </c>
      <c r="C28" s="96"/>
      <c r="D28" s="276"/>
      <c r="E28" s="96"/>
      <c r="F28" s="276"/>
      <c r="G28" s="96"/>
      <c r="H28" s="276"/>
      <c r="I28" s="96">
        <v>1</v>
      </c>
      <c r="J28" s="206">
        <f t="shared" si="4"/>
        <v>1.2195121951219513E-2</v>
      </c>
      <c r="K28" s="96">
        <v>1</v>
      </c>
      <c r="L28" s="206">
        <f t="shared" si="5"/>
        <v>2.3255813953488372E-2</v>
      </c>
      <c r="M28" s="375">
        <v>2</v>
      </c>
      <c r="N28" s="213">
        <f t="shared" si="0"/>
        <v>2</v>
      </c>
      <c r="O28" s="214">
        <f>N28/$N$29</f>
        <v>6.6666666666666671E-3</v>
      </c>
      <c r="P28" s="233">
        <f t="shared" si="1"/>
        <v>0</v>
      </c>
    </row>
    <row r="29" spans="1:16" ht="15.75" thickBot="1">
      <c r="A29" s="111"/>
      <c r="B29" s="282" t="s">
        <v>16</v>
      </c>
      <c r="C29" s="283">
        <f>SUM(C5:C28)</f>
        <v>62</v>
      </c>
      <c r="D29" s="284">
        <f>C29/$C$29</f>
        <v>1</v>
      </c>
      <c r="E29" s="283">
        <f>SUM(E5:E28)</f>
        <v>94</v>
      </c>
      <c r="F29" s="284">
        <f>E29/$E$29</f>
        <v>1</v>
      </c>
      <c r="G29" s="283">
        <f>SUM(G5:G28)</f>
        <v>19</v>
      </c>
      <c r="H29" s="284">
        <f>G29/$G$29</f>
        <v>1</v>
      </c>
      <c r="I29" s="283">
        <f>SUM(I5:I28)</f>
        <v>82</v>
      </c>
      <c r="J29" s="284">
        <f>I29/$I$29</f>
        <v>1</v>
      </c>
      <c r="K29" s="283">
        <f>SUM(K5:K28)</f>
        <v>43</v>
      </c>
      <c r="L29" s="284">
        <f>K29/$K$29</f>
        <v>1</v>
      </c>
      <c r="M29" s="283">
        <f>SUM(M5:M28)</f>
        <v>288</v>
      </c>
      <c r="N29" s="283">
        <f>SUM(N5:N28)</f>
        <v>300</v>
      </c>
      <c r="O29" s="285">
        <f>N29/$N$29</f>
        <v>1</v>
      </c>
      <c r="P29" s="286">
        <f>SUM(P5:P25)</f>
        <v>11</v>
      </c>
    </row>
  </sheetData>
  <mergeCells count="6">
    <mergeCell ref="N3:P3"/>
    <mergeCell ref="C3:D3"/>
    <mergeCell ref="E3:F3"/>
    <mergeCell ref="I3:J3"/>
    <mergeCell ref="K3:L3"/>
    <mergeCell ref="G3:H3"/>
  </mergeCells>
  <phoneticPr fontId="11" type="noConversion"/>
  <pageMargins left="0.75" right="0.75" top="1" bottom="1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M20" sqref="M20"/>
    </sheetView>
  </sheetViews>
  <sheetFormatPr defaultRowHeight="15"/>
  <cols>
    <col min="1" max="1" width="0.140625" style="109" customWidth="1"/>
    <col min="2" max="2" width="14" customWidth="1"/>
    <col min="3" max="3" width="4.42578125" style="109" customWidth="1"/>
    <col min="4" max="4" width="5.28515625" style="109" customWidth="1"/>
    <col min="5" max="5" width="4.42578125" style="109" customWidth="1"/>
    <col min="6" max="6" width="5.7109375" style="109" customWidth="1"/>
    <col min="7" max="7" width="4.42578125" style="109" customWidth="1"/>
    <col min="8" max="8" width="5.5703125" style="109" customWidth="1"/>
    <col min="9" max="9" width="4.42578125" style="109" customWidth="1"/>
    <col min="10" max="10" width="5.140625" style="109" customWidth="1"/>
    <col min="11" max="11" width="4.42578125" style="109" customWidth="1"/>
    <col min="12" max="12" width="5.140625" style="109" customWidth="1"/>
    <col min="13" max="13" width="4.42578125" style="109" customWidth="1"/>
    <col min="14" max="14" width="5.140625" style="109" customWidth="1"/>
    <col min="15" max="15" width="4.42578125" style="109" customWidth="1"/>
    <col min="16" max="16" width="5.5703125" style="109" customWidth="1"/>
    <col min="17" max="17" width="4.42578125" style="109" customWidth="1"/>
    <col min="18" max="18" width="5.140625" style="109" customWidth="1"/>
    <col min="19" max="19" width="3.85546875" style="109" customWidth="1"/>
    <col min="20" max="20" width="5.140625" style="109" customWidth="1"/>
    <col min="21" max="21" width="4.42578125" style="109" customWidth="1"/>
    <col min="22" max="22" width="5.42578125" style="109" customWidth="1"/>
    <col min="23" max="23" width="4.42578125" style="109" customWidth="1"/>
    <col min="24" max="24" width="5.28515625" style="109" customWidth="1"/>
    <col min="25" max="25" width="4.42578125" style="109" customWidth="1"/>
    <col min="26" max="26" width="5.28515625" style="109" customWidth="1"/>
    <col min="27" max="27" width="4.42578125" style="109" customWidth="1"/>
    <col min="28" max="28" width="5.28515625" style="109" customWidth="1"/>
  </cols>
  <sheetData>
    <row r="1" spans="1:28" s="66" customFormat="1" ht="12.75">
      <c r="A1" s="108"/>
      <c r="B1" s="23" t="s">
        <v>87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66" customFormat="1" ht="12.75">
      <c r="A2" s="108"/>
      <c r="B2" s="210" t="s">
        <v>88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s="66" customFormat="1" ht="12.75" thickBot="1">
      <c r="A3" s="108"/>
      <c r="B3" s="69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28" ht="18.75" customHeight="1" thickBot="1">
      <c r="A4" s="110"/>
      <c r="B4" s="146"/>
      <c r="C4" s="351" t="s">
        <v>92</v>
      </c>
      <c r="D4" s="352"/>
      <c r="E4" s="351" t="s">
        <v>93</v>
      </c>
      <c r="F4" s="352"/>
      <c r="G4" s="351" t="s">
        <v>94</v>
      </c>
      <c r="H4" s="352"/>
      <c r="I4" s="351" t="s">
        <v>95</v>
      </c>
      <c r="J4" s="352"/>
      <c r="K4" s="351" t="s">
        <v>96</v>
      </c>
      <c r="L4" s="352"/>
      <c r="M4" s="351" t="s">
        <v>99</v>
      </c>
      <c r="N4" s="352"/>
      <c r="O4" s="351" t="s">
        <v>101</v>
      </c>
      <c r="P4" s="352"/>
      <c r="Q4" s="351" t="s">
        <v>103</v>
      </c>
      <c r="R4" s="352"/>
      <c r="S4" s="351" t="s">
        <v>105</v>
      </c>
      <c r="T4" s="352"/>
      <c r="U4" s="351" t="s">
        <v>108</v>
      </c>
      <c r="V4" s="352"/>
      <c r="W4" s="351" t="s">
        <v>113</v>
      </c>
      <c r="X4" s="352"/>
      <c r="Y4" s="349" t="s">
        <v>117</v>
      </c>
      <c r="Z4" s="350"/>
      <c r="AA4" s="349" t="s">
        <v>121</v>
      </c>
      <c r="AB4" s="350"/>
    </row>
    <row r="5" spans="1:28" ht="15.75" thickBot="1">
      <c r="A5" s="110"/>
      <c r="B5" s="147"/>
      <c r="C5" s="148" t="s">
        <v>49</v>
      </c>
      <c r="D5" s="149" t="s">
        <v>50</v>
      </c>
      <c r="E5" s="148" t="s">
        <v>49</v>
      </c>
      <c r="F5" s="149" t="s">
        <v>50</v>
      </c>
      <c r="G5" s="148" t="s">
        <v>49</v>
      </c>
      <c r="H5" s="149" t="s">
        <v>50</v>
      </c>
      <c r="I5" s="148" t="s">
        <v>49</v>
      </c>
      <c r="J5" s="149" t="s">
        <v>50</v>
      </c>
      <c r="K5" s="148" t="s">
        <v>49</v>
      </c>
      <c r="L5" s="149" t="s">
        <v>50</v>
      </c>
      <c r="M5" s="148" t="s">
        <v>49</v>
      </c>
      <c r="N5" s="149" t="s">
        <v>50</v>
      </c>
      <c r="O5" s="148" t="s">
        <v>49</v>
      </c>
      <c r="P5" s="149" t="s">
        <v>50</v>
      </c>
      <c r="Q5" s="148" t="s">
        <v>49</v>
      </c>
      <c r="R5" s="149" t="s">
        <v>50</v>
      </c>
      <c r="S5" s="148" t="s">
        <v>49</v>
      </c>
      <c r="T5" s="149" t="s">
        <v>50</v>
      </c>
      <c r="U5" s="148" t="s">
        <v>49</v>
      </c>
      <c r="V5" s="149" t="s">
        <v>50</v>
      </c>
      <c r="W5" s="148" t="s">
        <v>49</v>
      </c>
      <c r="X5" s="149" t="s">
        <v>50</v>
      </c>
      <c r="Y5" s="148" t="s">
        <v>49</v>
      </c>
      <c r="Z5" s="149" t="s">
        <v>50</v>
      </c>
      <c r="AA5" s="148" t="s">
        <v>49</v>
      </c>
      <c r="AB5" s="149" t="s">
        <v>50</v>
      </c>
    </row>
    <row r="6" spans="1:28" s="109" customFormat="1">
      <c r="A6" s="111"/>
      <c r="B6" s="154" t="s">
        <v>26</v>
      </c>
      <c r="C6" s="150">
        <v>47</v>
      </c>
      <c r="D6" s="151">
        <f>C6/$C$11</f>
        <v>0.14779874213836477</v>
      </c>
      <c r="E6" s="150">
        <v>46</v>
      </c>
      <c r="F6" s="151">
        <f>E6/$E$11</f>
        <v>0.13855421686746988</v>
      </c>
      <c r="G6" s="150">
        <v>35</v>
      </c>
      <c r="H6" s="151">
        <f>G6/$G$11</f>
        <v>0.11363636363636363</v>
      </c>
      <c r="I6" s="150">
        <v>32</v>
      </c>
      <c r="J6" s="151">
        <f>I6/$I$11</f>
        <v>0.1095890410958904</v>
      </c>
      <c r="K6" s="150">
        <v>43</v>
      </c>
      <c r="L6" s="151">
        <f>K6/$K$11</f>
        <v>0.13069908814589665</v>
      </c>
      <c r="M6" s="150">
        <v>47</v>
      </c>
      <c r="N6" s="151">
        <f>M6/$K$11</f>
        <v>0.14285714285714285</v>
      </c>
      <c r="O6" s="150">
        <v>50</v>
      </c>
      <c r="P6" s="151">
        <f>O6/$K$11</f>
        <v>0.1519756838905775</v>
      </c>
      <c r="Q6" s="150">
        <v>36</v>
      </c>
      <c r="R6" s="151">
        <f>Q6/$K$11</f>
        <v>0.10942249240121581</v>
      </c>
      <c r="S6" s="150">
        <v>36</v>
      </c>
      <c r="T6" s="151">
        <f>S6/$K$11</f>
        <v>0.10942249240121581</v>
      </c>
      <c r="U6" s="150">
        <v>41</v>
      </c>
      <c r="V6" s="151">
        <f>U6/$K$11</f>
        <v>0.12462006079027356</v>
      </c>
      <c r="W6" s="150">
        <v>46</v>
      </c>
      <c r="X6" s="151">
        <f>W6/$K$11</f>
        <v>0.1398176291793313</v>
      </c>
      <c r="Y6" s="150">
        <v>40</v>
      </c>
      <c r="Z6" s="151">
        <f>Y6/$K$11</f>
        <v>0.12158054711246201</v>
      </c>
      <c r="AA6" s="150">
        <v>50</v>
      </c>
      <c r="AB6" s="151">
        <f>AA6/$K$11</f>
        <v>0.1519756838905775</v>
      </c>
    </row>
    <row r="7" spans="1:28" s="109" customFormat="1">
      <c r="A7" s="111"/>
      <c r="B7" s="154" t="s">
        <v>29</v>
      </c>
      <c r="C7" s="150">
        <v>113</v>
      </c>
      <c r="D7" s="151">
        <f t="shared" ref="D7:D11" si="0">C7/$C$11</f>
        <v>0.35534591194968551</v>
      </c>
      <c r="E7" s="150">
        <v>117</v>
      </c>
      <c r="F7" s="151">
        <f t="shared" ref="F7:F11" si="1">E7/$E$11</f>
        <v>0.35240963855421686</v>
      </c>
      <c r="G7" s="150">
        <v>115</v>
      </c>
      <c r="H7" s="151">
        <f t="shared" ref="H7:H11" si="2">G7/$G$11</f>
        <v>0.37337662337662336</v>
      </c>
      <c r="I7" s="150">
        <v>116</v>
      </c>
      <c r="J7" s="151">
        <f t="shared" ref="J7:J9" si="3">I7/$I$11</f>
        <v>0.39726027397260272</v>
      </c>
      <c r="K7" s="150">
        <v>129</v>
      </c>
      <c r="L7" s="151">
        <f t="shared" ref="L7:L9" si="4">K7/$K$11</f>
        <v>0.39209726443769</v>
      </c>
      <c r="M7" s="150">
        <v>111</v>
      </c>
      <c r="N7" s="151">
        <f t="shared" ref="N7:N9" si="5">M7/$K$11</f>
        <v>0.33738601823708209</v>
      </c>
      <c r="O7" s="150">
        <v>111</v>
      </c>
      <c r="P7" s="151">
        <f t="shared" ref="P7:P9" si="6">O7/$K$11</f>
        <v>0.33738601823708209</v>
      </c>
      <c r="Q7" s="150">
        <v>82</v>
      </c>
      <c r="R7" s="151">
        <f t="shared" ref="R7:R9" si="7">Q7/$K$11</f>
        <v>0.24924012158054712</v>
      </c>
      <c r="S7" s="150">
        <v>95</v>
      </c>
      <c r="T7" s="151">
        <f t="shared" ref="T7:T9" si="8">S7/$K$11</f>
        <v>0.28875379939209728</v>
      </c>
      <c r="U7" s="150">
        <v>114</v>
      </c>
      <c r="V7" s="151">
        <f t="shared" ref="V7:V9" si="9">U7/$K$11</f>
        <v>0.34650455927051671</v>
      </c>
      <c r="W7" s="150">
        <v>110</v>
      </c>
      <c r="X7" s="151">
        <f t="shared" ref="X7:X9" si="10">W7/$K$11</f>
        <v>0.33434650455927051</v>
      </c>
      <c r="Y7" s="150">
        <v>105</v>
      </c>
      <c r="Z7" s="151">
        <f t="shared" ref="Z7:Z9" si="11">Y7/$K$11</f>
        <v>0.31914893617021278</v>
      </c>
      <c r="AA7" s="150">
        <v>107</v>
      </c>
      <c r="AB7" s="151">
        <f t="shared" ref="AB7:AB9" si="12">AA7/$K$11</f>
        <v>0.32522796352583588</v>
      </c>
    </row>
    <row r="8" spans="1:28" s="109" customFormat="1" ht="27.75" customHeight="1">
      <c r="A8" s="111"/>
      <c r="B8" s="154" t="s">
        <v>31</v>
      </c>
      <c r="C8" s="150">
        <v>45</v>
      </c>
      <c r="D8" s="151">
        <f t="shared" si="0"/>
        <v>0.14150943396226415</v>
      </c>
      <c r="E8" s="150">
        <v>49</v>
      </c>
      <c r="F8" s="151">
        <f t="shared" si="1"/>
        <v>0.14759036144578314</v>
      </c>
      <c r="G8" s="150">
        <v>45</v>
      </c>
      <c r="H8" s="151">
        <f t="shared" si="2"/>
        <v>0.1461038961038961</v>
      </c>
      <c r="I8" s="150">
        <v>45</v>
      </c>
      <c r="J8" s="151">
        <f t="shared" si="3"/>
        <v>0.1541095890410959</v>
      </c>
      <c r="K8" s="150">
        <v>46</v>
      </c>
      <c r="L8" s="151">
        <f t="shared" si="4"/>
        <v>0.1398176291793313</v>
      </c>
      <c r="M8" s="150">
        <v>47</v>
      </c>
      <c r="N8" s="151">
        <f t="shared" si="5"/>
        <v>0.14285714285714285</v>
      </c>
      <c r="O8" s="150">
        <v>50</v>
      </c>
      <c r="P8" s="151">
        <f t="shared" si="6"/>
        <v>0.1519756838905775</v>
      </c>
      <c r="Q8" s="150">
        <v>44</v>
      </c>
      <c r="R8" s="151">
        <f t="shared" si="7"/>
        <v>0.1337386018237082</v>
      </c>
      <c r="S8" s="150">
        <v>47</v>
      </c>
      <c r="T8" s="151">
        <f t="shared" si="8"/>
        <v>0.14285714285714285</v>
      </c>
      <c r="U8" s="150">
        <v>53</v>
      </c>
      <c r="V8" s="151">
        <f t="shared" si="9"/>
        <v>0.16109422492401215</v>
      </c>
      <c r="W8" s="150">
        <v>45</v>
      </c>
      <c r="X8" s="151">
        <f t="shared" si="10"/>
        <v>0.13677811550151975</v>
      </c>
      <c r="Y8" s="150">
        <v>37</v>
      </c>
      <c r="Z8" s="151">
        <f t="shared" si="11"/>
        <v>0.11246200607902736</v>
      </c>
      <c r="AA8" s="150">
        <v>39</v>
      </c>
      <c r="AB8" s="151">
        <f t="shared" si="12"/>
        <v>0.11854103343465046</v>
      </c>
    </row>
    <row r="9" spans="1:28" s="109" customFormat="1">
      <c r="A9" s="111"/>
      <c r="B9" s="154" t="s">
        <v>34</v>
      </c>
      <c r="C9" s="150">
        <v>64</v>
      </c>
      <c r="D9" s="151">
        <f t="shared" si="0"/>
        <v>0.20125786163522014</v>
      </c>
      <c r="E9" s="150">
        <v>65</v>
      </c>
      <c r="F9" s="151">
        <f t="shared" si="1"/>
        <v>0.19578313253012047</v>
      </c>
      <c r="G9" s="150">
        <v>65</v>
      </c>
      <c r="H9" s="151">
        <f t="shared" si="2"/>
        <v>0.21103896103896103</v>
      </c>
      <c r="I9" s="150">
        <v>61</v>
      </c>
      <c r="J9" s="151">
        <f t="shared" si="3"/>
        <v>0.2089041095890411</v>
      </c>
      <c r="K9" s="150">
        <v>62</v>
      </c>
      <c r="L9" s="151">
        <f t="shared" si="4"/>
        <v>0.18844984802431611</v>
      </c>
      <c r="M9" s="150">
        <v>62</v>
      </c>
      <c r="N9" s="151">
        <f t="shared" si="5"/>
        <v>0.18844984802431611</v>
      </c>
      <c r="O9" s="150">
        <v>59</v>
      </c>
      <c r="P9" s="151">
        <f t="shared" si="6"/>
        <v>0.17933130699088146</v>
      </c>
      <c r="Q9" s="150">
        <v>47</v>
      </c>
      <c r="R9" s="151">
        <f t="shared" si="7"/>
        <v>0.14285714285714285</v>
      </c>
      <c r="S9" s="150">
        <v>59</v>
      </c>
      <c r="T9" s="151">
        <f t="shared" si="8"/>
        <v>0.17933130699088146</v>
      </c>
      <c r="U9" s="150">
        <v>62</v>
      </c>
      <c r="V9" s="151">
        <f t="shared" si="9"/>
        <v>0.18844984802431611</v>
      </c>
      <c r="W9" s="150">
        <v>74</v>
      </c>
      <c r="X9" s="151">
        <f t="shared" si="10"/>
        <v>0.22492401215805471</v>
      </c>
      <c r="Y9" s="150">
        <v>61</v>
      </c>
      <c r="Z9" s="151">
        <f t="shared" si="11"/>
        <v>0.18541033434650456</v>
      </c>
      <c r="AA9" s="150">
        <v>53</v>
      </c>
      <c r="AB9" s="151">
        <f t="shared" si="12"/>
        <v>0.16109422492401215</v>
      </c>
    </row>
    <row r="10" spans="1:28" s="109" customFormat="1" ht="15.75" customHeight="1" thickBot="1">
      <c r="A10" s="111"/>
      <c r="B10" s="215" t="s">
        <v>86</v>
      </c>
      <c r="C10" s="216">
        <f>SUM(C6:C9)</f>
        <v>269</v>
      </c>
      <c r="D10" s="217">
        <f t="shared" si="0"/>
        <v>0.84591194968553463</v>
      </c>
      <c r="E10" s="216">
        <f>SUM(E6:E9)</f>
        <v>277</v>
      </c>
      <c r="F10" s="217">
        <f t="shared" si="1"/>
        <v>0.83433734939759041</v>
      </c>
      <c r="G10" s="216">
        <f>SUM(G6:G9)</f>
        <v>260</v>
      </c>
      <c r="H10" s="217">
        <f t="shared" si="2"/>
        <v>0.8441558441558441</v>
      </c>
      <c r="I10" s="216">
        <f>SUM(I6:I9)</f>
        <v>254</v>
      </c>
      <c r="J10" s="217">
        <f>I10/$I$11</f>
        <v>0.86986301369863017</v>
      </c>
      <c r="K10" s="216">
        <f>SUM(K6:K9)</f>
        <v>280</v>
      </c>
      <c r="L10" s="217">
        <f>K10/$K$11</f>
        <v>0.85106382978723405</v>
      </c>
      <c r="M10" s="216">
        <f>SUM(M6:M9)</f>
        <v>267</v>
      </c>
      <c r="N10" s="217">
        <f>M10/$K$11</f>
        <v>0.81155015197568392</v>
      </c>
      <c r="O10" s="216">
        <f>SUM(O6:O9)</f>
        <v>270</v>
      </c>
      <c r="P10" s="217">
        <f>O10/$K$11</f>
        <v>0.82066869300911849</v>
      </c>
      <c r="Q10" s="216">
        <f>SUM(Q6:Q9)</f>
        <v>209</v>
      </c>
      <c r="R10" s="217">
        <f>Q10/$K$11</f>
        <v>0.63525835866261393</v>
      </c>
      <c r="S10" s="216">
        <f>SUM(S6:S9)</f>
        <v>237</v>
      </c>
      <c r="T10" s="217">
        <f>S10/$K$11</f>
        <v>0.72036474164133735</v>
      </c>
      <c r="U10" s="216">
        <f>SUM(U6:U9)</f>
        <v>270</v>
      </c>
      <c r="V10" s="217">
        <f>U10/$K$11</f>
        <v>0.82066869300911849</v>
      </c>
      <c r="W10" s="216">
        <f>SUM(W6:W9)</f>
        <v>275</v>
      </c>
      <c r="X10" s="217">
        <f>W10/$K$11</f>
        <v>0.83586626139817632</v>
      </c>
      <c r="Y10" s="216">
        <f>SUM(Y6:Y9)</f>
        <v>243</v>
      </c>
      <c r="Z10" s="217">
        <f>Y10/$K$11</f>
        <v>0.73860182370820671</v>
      </c>
      <c r="AA10" s="216">
        <f>SUM(AA6:AA9)</f>
        <v>249</v>
      </c>
      <c r="AB10" s="217">
        <f>AA10/$K$11</f>
        <v>0.75683890577507595</v>
      </c>
    </row>
    <row r="11" spans="1:28" ht="15.75" thickBot="1">
      <c r="A11" s="111"/>
      <c r="B11" s="218" t="s">
        <v>102</v>
      </c>
      <c r="C11" s="219">
        <v>318</v>
      </c>
      <c r="D11" s="238">
        <f t="shared" si="0"/>
        <v>1</v>
      </c>
      <c r="E11" s="219">
        <v>332</v>
      </c>
      <c r="F11" s="238">
        <f t="shared" si="1"/>
        <v>1</v>
      </c>
      <c r="G11" s="219">
        <v>308</v>
      </c>
      <c r="H11" s="238">
        <f t="shared" si="2"/>
        <v>1</v>
      </c>
      <c r="I11" s="219">
        <v>292</v>
      </c>
      <c r="J11" s="238">
        <f>I11/$I$11</f>
        <v>1</v>
      </c>
      <c r="K11" s="219">
        <v>329</v>
      </c>
      <c r="L11" s="238">
        <f>K11/$K$11</f>
        <v>1</v>
      </c>
      <c r="M11" s="219">
        <v>308</v>
      </c>
      <c r="N11" s="238">
        <f t="shared" ref="N11" si="13">M11/$G$11</f>
        <v>1</v>
      </c>
      <c r="O11" s="219">
        <v>314</v>
      </c>
      <c r="P11" s="238">
        <v>1</v>
      </c>
      <c r="Q11" s="219">
        <v>249</v>
      </c>
      <c r="R11" s="238">
        <f>Q11/$K$11</f>
        <v>0.75683890577507595</v>
      </c>
      <c r="S11" s="219">
        <v>276</v>
      </c>
      <c r="T11" s="238">
        <v>1</v>
      </c>
      <c r="U11" s="219">
        <v>312</v>
      </c>
      <c r="V11" s="238">
        <v>1</v>
      </c>
      <c r="W11" s="219">
        <v>324</v>
      </c>
      <c r="X11" s="238">
        <v>1</v>
      </c>
      <c r="Y11" s="219">
        <v>288</v>
      </c>
      <c r="Z11" s="238">
        <v>1</v>
      </c>
      <c r="AA11" s="219">
        <v>300</v>
      </c>
      <c r="AB11" s="238">
        <v>1</v>
      </c>
    </row>
    <row r="12" spans="1:28">
      <c r="A12" s="111"/>
      <c r="B12" s="65"/>
    </row>
    <row r="13" spans="1:28">
      <c r="A13" s="112"/>
      <c r="B13" s="64"/>
    </row>
  </sheetData>
  <mergeCells count="13">
    <mergeCell ref="AA4:AB4"/>
    <mergeCell ref="Y4:Z4"/>
    <mergeCell ref="E4:F4"/>
    <mergeCell ref="C4:D4"/>
    <mergeCell ref="O4:P4"/>
    <mergeCell ref="M4:N4"/>
    <mergeCell ref="K4:L4"/>
    <mergeCell ref="I4:J4"/>
    <mergeCell ref="W4:X4"/>
    <mergeCell ref="U4:V4"/>
    <mergeCell ref="S4:T4"/>
    <mergeCell ref="Q4:R4"/>
    <mergeCell ref="G4:H4"/>
  </mergeCells>
  <phoneticPr fontId="11" type="noConversion"/>
  <pageMargins left="0.15748031496062992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J37" sqref="J37"/>
    </sheetView>
  </sheetViews>
  <sheetFormatPr defaultRowHeight="15"/>
  <cols>
    <col min="1" max="1" width="4" customWidth="1"/>
    <col min="2" max="2" width="25.42578125" customWidth="1"/>
    <col min="3" max="3" width="8.5703125" customWidth="1"/>
    <col min="4" max="4" width="8.85546875" customWidth="1"/>
    <col min="5" max="5" width="8.28515625" customWidth="1"/>
    <col min="6" max="10" width="8.85546875" customWidth="1"/>
    <col min="11" max="11" width="7.5703125" customWidth="1"/>
    <col min="12" max="12" width="8.85546875" customWidth="1"/>
    <col min="13" max="13" width="7.5703125" customWidth="1"/>
    <col min="14" max="14" width="8.85546875" customWidth="1"/>
  </cols>
  <sheetData>
    <row r="1" spans="1:14">
      <c r="A1" s="23" t="s">
        <v>69</v>
      </c>
      <c r="B1" s="27"/>
      <c r="C1" s="27"/>
      <c r="D1" s="27"/>
      <c r="E1" s="27"/>
      <c r="F1" s="27"/>
      <c r="G1" s="28"/>
      <c r="H1" s="28"/>
      <c r="I1" s="28"/>
      <c r="J1" s="28"/>
      <c r="K1" s="28"/>
      <c r="L1" s="28"/>
      <c r="M1" s="28"/>
      <c r="N1" s="28"/>
    </row>
    <row r="2" spans="1:14" ht="15.75" thickBot="1">
      <c r="A2" s="27" t="s">
        <v>128</v>
      </c>
      <c r="B2" s="27"/>
      <c r="C2" s="27"/>
      <c r="D2" s="27"/>
      <c r="E2" s="27"/>
      <c r="F2" s="27"/>
      <c r="G2" s="28"/>
      <c r="H2" s="28"/>
      <c r="I2" s="28"/>
      <c r="J2" s="28"/>
      <c r="K2" s="28"/>
      <c r="L2" s="28"/>
      <c r="M2" s="28"/>
      <c r="N2" s="28"/>
    </row>
    <row r="3" spans="1:14" ht="15.75" thickBot="1">
      <c r="A3" s="1"/>
      <c r="B3" s="17" t="s">
        <v>35</v>
      </c>
      <c r="C3" s="359" t="s">
        <v>66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</row>
    <row r="4" spans="1:14" ht="15.75" thickBot="1">
      <c r="A4" s="40"/>
      <c r="B4" s="16"/>
      <c r="C4" s="360" t="s">
        <v>2</v>
      </c>
      <c r="D4" s="361"/>
      <c r="E4" s="360" t="s">
        <v>3</v>
      </c>
      <c r="F4" s="362"/>
      <c r="G4" s="360" t="s">
        <v>4</v>
      </c>
      <c r="H4" s="361"/>
      <c r="I4" s="360" t="s">
        <v>5</v>
      </c>
      <c r="J4" s="361"/>
      <c r="K4" s="360" t="s">
        <v>6</v>
      </c>
      <c r="L4" s="361"/>
      <c r="M4" s="360" t="s">
        <v>1</v>
      </c>
      <c r="N4" s="361"/>
    </row>
    <row r="5" spans="1:14">
      <c r="A5" s="43"/>
      <c r="B5" s="44"/>
      <c r="C5" s="239" t="s">
        <v>49</v>
      </c>
      <c r="D5" s="239" t="s">
        <v>50</v>
      </c>
      <c r="E5" s="239" t="s">
        <v>49</v>
      </c>
      <c r="F5" s="239" t="s">
        <v>50</v>
      </c>
      <c r="G5" s="247"/>
      <c r="H5" s="239" t="s">
        <v>50</v>
      </c>
      <c r="I5" s="239" t="s">
        <v>49</v>
      </c>
      <c r="J5" s="239" t="s">
        <v>50</v>
      </c>
      <c r="K5" s="239" t="s">
        <v>49</v>
      </c>
      <c r="L5" s="239" t="s">
        <v>50</v>
      </c>
      <c r="M5" s="184" t="s">
        <v>49</v>
      </c>
      <c r="N5" s="135" t="s">
        <v>50</v>
      </c>
    </row>
    <row r="6" spans="1:14">
      <c r="A6" s="376">
        <v>1</v>
      </c>
      <c r="B6" s="380" t="s">
        <v>7</v>
      </c>
      <c r="C6" s="96"/>
      <c r="D6" s="292">
        <f t="shared" ref="D6:D15" si="0">C6/$C$15</f>
        <v>0</v>
      </c>
      <c r="E6" s="96"/>
      <c r="F6" s="292">
        <f t="shared" ref="F6:F15" si="1">E6/$E$15</f>
        <v>0</v>
      </c>
      <c r="G6" s="96"/>
      <c r="H6" s="292">
        <f t="shared" ref="H6:H15" si="2">G6/$G$15</f>
        <v>0</v>
      </c>
      <c r="I6" s="96">
        <v>1</v>
      </c>
      <c r="J6" s="292">
        <f t="shared" ref="J6:J15" si="3">I6/$I$15</f>
        <v>1.2195121951219513E-2</v>
      </c>
      <c r="K6" s="96"/>
      <c r="L6" s="31">
        <f t="shared" ref="L6:L15" si="4">K6/$K$15</f>
        <v>0</v>
      </c>
      <c r="M6" s="63">
        <f>C6+E6+G6+I6+K6</f>
        <v>1</v>
      </c>
      <c r="N6" s="260">
        <f t="shared" ref="N6:N15" si="5">M6/$M$15</f>
        <v>3.3333333333333335E-3</v>
      </c>
    </row>
    <row r="7" spans="1:14">
      <c r="A7" s="376">
        <v>2</v>
      </c>
      <c r="B7" s="381" t="s">
        <v>8</v>
      </c>
      <c r="C7" s="96">
        <v>21</v>
      </c>
      <c r="D7" s="293">
        <f t="shared" si="0"/>
        <v>0.33870967741935482</v>
      </c>
      <c r="E7" s="96">
        <v>7</v>
      </c>
      <c r="F7" s="293">
        <f t="shared" si="1"/>
        <v>7.4468085106382975E-2</v>
      </c>
      <c r="G7" s="96">
        <v>3</v>
      </c>
      <c r="H7" s="293">
        <f t="shared" si="2"/>
        <v>0.15789473684210525</v>
      </c>
      <c r="I7" s="96">
        <v>9</v>
      </c>
      <c r="J7" s="293">
        <f t="shared" si="3"/>
        <v>0.10975609756097561</v>
      </c>
      <c r="K7" s="96">
        <v>3</v>
      </c>
      <c r="L7" s="33">
        <f t="shared" si="4"/>
        <v>6.9767441860465115E-2</v>
      </c>
      <c r="M7" s="63">
        <f t="shared" ref="M7:M14" si="6">C7+E7+G7+I7+K7</f>
        <v>43</v>
      </c>
      <c r="N7" s="268">
        <f t="shared" si="5"/>
        <v>0.14333333333333334</v>
      </c>
    </row>
    <row r="8" spans="1:14">
      <c r="A8" s="376">
        <v>3</v>
      </c>
      <c r="B8" s="381" t="s">
        <v>9</v>
      </c>
      <c r="C8" s="96">
        <v>9</v>
      </c>
      <c r="D8" s="293">
        <f t="shared" si="0"/>
        <v>0.14516129032258066</v>
      </c>
      <c r="E8" s="96">
        <v>6</v>
      </c>
      <c r="F8" s="293">
        <f t="shared" si="1"/>
        <v>6.3829787234042548E-2</v>
      </c>
      <c r="G8" s="96">
        <v>1</v>
      </c>
      <c r="H8" s="293">
        <f t="shared" si="2"/>
        <v>5.2631578947368418E-2</v>
      </c>
      <c r="I8" s="96">
        <v>4</v>
      </c>
      <c r="J8" s="293">
        <f t="shared" si="3"/>
        <v>4.878048780487805E-2</v>
      </c>
      <c r="K8" s="96">
        <v>6</v>
      </c>
      <c r="L8" s="33">
        <f t="shared" si="4"/>
        <v>0.13953488372093023</v>
      </c>
      <c r="M8" s="63">
        <f t="shared" si="6"/>
        <v>26</v>
      </c>
      <c r="N8" s="268">
        <f t="shared" si="5"/>
        <v>8.666666666666667E-2</v>
      </c>
    </row>
    <row r="9" spans="1:14">
      <c r="A9" s="376">
        <v>4</v>
      </c>
      <c r="B9" s="380" t="s">
        <v>10</v>
      </c>
      <c r="C9" s="96">
        <v>5</v>
      </c>
      <c r="D9" s="293">
        <f t="shared" si="0"/>
        <v>8.0645161290322578E-2</v>
      </c>
      <c r="E9" s="96">
        <v>17</v>
      </c>
      <c r="F9" s="293">
        <f t="shared" si="1"/>
        <v>0.18085106382978725</v>
      </c>
      <c r="G9" s="96">
        <v>4</v>
      </c>
      <c r="H9" s="293">
        <f t="shared" si="2"/>
        <v>0.21052631578947367</v>
      </c>
      <c r="I9" s="96">
        <v>9</v>
      </c>
      <c r="J9" s="293">
        <f t="shared" si="3"/>
        <v>0.10975609756097561</v>
      </c>
      <c r="K9" s="96">
        <v>7</v>
      </c>
      <c r="L9" s="33">
        <f t="shared" si="4"/>
        <v>0.16279069767441862</v>
      </c>
      <c r="M9" s="63">
        <f t="shared" si="6"/>
        <v>42</v>
      </c>
      <c r="N9" s="268">
        <f t="shared" si="5"/>
        <v>0.14000000000000001</v>
      </c>
    </row>
    <row r="10" spans="1:14">
      <c r="A10" s="376">
        <v>5</v>
      </c>
      <c r="B10" s="380" t="s">
        <v>11</v>
      </c>
      <c r="C10" s="96">
        <v>11</v>
      </c>
      <c r="D10" s="293">
        <f t="shared" si="0"/>
        <v>0.17741935483870969</v>
      </c>
      <c r="E10" s="96">
        <v>32</v>
      </c>
      <c r="F10" s="293">
        <f t="shared" si="1"/>
        <v>0.34042553191489361</v>
      </c>
      <c r="G10" s="96">
        <v>8</v>
      </c>
      <c r="H10" s="293">
        <f t="shared" si="2"/>
        <v>0.42105263157894735</v>
      </c>
      <c r="I10" s="96">
        <v>27</v>
      </c>
      <c r="J10" s="293">
        <f t="shared" si="3"/>
        <v>0.32926829268292684</v>
      </c>
      <c r="K10" s="96">
        <v>7</v>
      </c>
      <c r="L10" s="33">
        <f t="shared" si="4"/>
        <v>0.16279069767441862</v>
      </c>
      <c r="M10" s="63">
        <f t="shared" si="6"/>
        <v>85</v>
      </c>
      <c r="N10" s="268">
        <f t="shared" si="5"/>
        <v>0.28333333333333333</v>
      </c>
    </row>
    <row r="11" spans="1:14">
      <c r="A11" s="376">
        <v>6</v>
      </c>
      <c r="B11" s="380" t="s">
        <v>12</v>
      </c>
      <c r="C11" s="96"/>
      <c r="D11" s="293">
        <f t="shared" si="0"/>
        <v>0</v>
      </c>
      <c r="E11" s="96"/>
      <c r="F11" s="293">
        <f t="shared" si="1"/>
        <v>0</v>
      </c>
      <c r="G11" s="96"/>
      <c r="H11" s="293">
        <f t="shared" si="2"/>
        <v>0</v>
      </c>
      <c r="I11" s="96"/>
      <c r="J11" s="293">
        <f t="shared" si="3"/>
        <v>0</v>
      </c>
      <c r="K11" s="96"/>
      <c r="L11" s="33">
        <f t="shared" si="4"/>
        <v>0</v>
      </c>
      <c r="M11" s="63">
        <f t="shared" si="6"/>
        <v>0</v>
      </c>
      <c r="N11" s="268">
        <f t="shared" si="5"/>
        <v>0</v>
      </c>
    </row>
    <row r="12" spans="1:14">
      <c r="A12" s="376">
        <v>7</v>
      </c>
      <c r="B12" s="380" t="s">
        <v>13</v>
      </c>
      <c r="C12" s="96">
        <v>8</v>
      </c>
      <c r="D12" s="293">
        <f t="shared" si="0"/>
        <v>0.12903225806451613</v>
      </c>
      <c r="E12" s="96">
        <v>4</v>
      </c>
      <c r="F12" s="293">
        <f t="shared" si="1"/>
        <v>4.2553191489361701E-2</v>
      </c>
      <c r="G12" s="96">
        <v>2</v>
      </c>
      <c r="H12" s="293">
        <f t="shared" si="2"/>
        <v>0.10526315789473684</v>
      </c>
      <c r="I12" s="96">
        <v>9</v>
      </c>
      <c r="J12" s="293">
        <f t="shared" si="3"/>
        <v>0.10975609756097561</v>
      </c>
      <c r="K12" s="96">
        <v>5</v>
      </c>
      <c r="L12" s="33">
        <f t="shared" si="4"/>
        <v>0.11627906976744186</v>
      </c>
      <c r="M12" s="63">
        <f t="shared" si="6"/>
        <v>28</v>
      </c>
      <c r="N12" s="268">
        <f t="shared" si="5"/>
        <v>9.3333333333333338E-2</v>
      </c>
    </row>
    <row r="13" spans="1:14">
      <c r="A13" s="376">
        <v>8</v>
      </c>
      <c r="B13" s="380" t="s">
        <v>14</v>
      </c>
      <c r="C13" s="96">
        <v>2</v>
      </c>
      <c r="D13" s="293">
        <f t="shared" si="0"/>
        <v>3.2258064516129031E-2</v>
      </c>
      <c r="E13" s="96"/>
      <c r="F13" s="293">
        <f t="shared" si="1"/>
        <v>0</v>
      </c>
      <c r="G13" s="96"/>
      <c r="H13" s="293">
        <f t="shared" si="2"/>
        <v>0</v>
      </c>
      <c r="I13" s="96">
        <v>2</v>
      </c>
      <c r="J13" s="293">
        <f t="shared" si="3"/>
        <v>2.4390243902439025E-2</v>
      </c>
      <c r="K13" s="96"/>
      <c r="L13" s="33">
        <f t="shared" si="4"/>
        <v>0</v>
      </c>
      <c r="M13" s="63">
        <f t="shared" si="6"/>
        <v>4</v>
      </c>
      <c r="N13" s="268">
        <f t="shared" si="5"/>
        <v>1.3333333333333334E-2</v>
      </c>
    </row>
    <row r="14" spans="1:14" ht="15.75" thickBot="1">
      <c r="A14" s="376">
        <v>9</v>
      </c>
      <c r="B14" s="380" t="s">
        <v>15</v>
      </c>
      <c r="C14" s="96">
        <v>6</v>
      </c>
      <c r="D14" s="294">
        <f t="shared" si="0"/>
        <v>9.6774193548387094E-2</v>
      </c>
      <c r="E14" s="96">
        <v>28</v>
      </c>
      <c r="F14" s="294">
        <f t="shared" si="1"/>
        <v>0.2978723404255319</v>
      </c>
      <c r="G14" s="96">
        <v>1</v>
      </c>
      <c r="H14" s="294">
        <f t="shared" si="2"/>
        <v>5.2631578947368418E-2</v>
      </c>
      <c r="I14" s="96">
        <v>21</v>
      </c>
      <c r="J14" s="294">
        <f t="shared" si="3"/>
        <v>0.25609756097560976</v>
      </c>
      <c r="K14" s="96">
        <v>15</v>
      </c>
      <c r="L14" s="136">
        <f t="shared" si="4"/>
        <v>0.34883720930232559</v>
      </c>
      <c r="M14" s="137">
        <f t="shared" si="6"/>
        <v>71</v>
      </c>
      <c r="N14" s="268">
        <f t="shared" si="5"/>
        <v>0.23666666666666666</v>
      </c>
    </row>
    <row r="15" spans="1:14" ht="15.75" thickBot="1">
      <c r="A15" s="13"/>
      <c r="B15" s="377" t="s">
        <v>16</v>
      </c>
      <c r="C15" s="378">
        <f>SUM(C6:C14)</f>
        <v>62</v>
      </c>
      <c r="D15" s="379">
        <f t="shared" si="0"/>
        <v>1</v>
      </c>
      <c r="E15" s="378">
        <f>SUM(E6:E14)</f>
        <v>94</v>
      </c>
      <c r="F15" s="379">
        <f t="shared" si="1"/>
        <v>1</v>
      </c>
      <c r="G15" s="378">
        <f>SUM(G6:G14)</f>
        <v>19</v>
      </c>
      <c r="H15" s="379">
        <f t="shared" si="2"/>
        <v>1</v>
      </c>
      <c r="I15" s="378">
        <f>SUM(I6:I14)</f>
        <v>82</v>
      </c>
      <c r="J15" s="379">
        <f t="shared" si="3"/>
        <v>1</v>
      </c>
      <c r="K15" s="378">
        <f>SUM(K6:K14)</f>
        <v>43</v>
      </c>
      <c r="L15" s="272">
        <f t="shared" si="4"/>
        <v>1</v>
      </c>
      <c r="M15" s="271">
        <f>SUM(M6:M14)</f>
        <v>300</v>
      </c>
      <c r="N15" s="170">
        <f t="shared" si="5"/>
        <v>1</v>
      </c>
    </row>
    <row r="16" spans="1:1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>
      <c r="A17" s="23" t="s">
        <v>70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5.75" thickBot="1">
      <c r="A18" s="27" t="s">
        <v>121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5.75" thickBot="1">
      <c r="A19" s="1"/>
      <c r="B19" s="17" t="s">
        <v>35</v>
      </c>
      <c r="C19" s="359" t="s">
        <v>67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6"/>
    </row>
    <row r="20" spans="1:14" ht="15.75" thickBot="1">
      <c r="A20" s="40"/>
      <c r="B20" s="16"/>
      <c r="C20" s="360" t="s">
        <v>2</v>
      </c>
      <c r="D20" s="361"/>
      <c r="E20" s="360" t="s">
        <v>3</v>
      </c>
      <c r="F20" s="362"/>
      <c r="G20" s="360" t="s">
        <v>4</v>
      </c>
      <c r="H20" s="361"/>
      <c r="I20" s="360" t="s">
        <v>5</v>
      </c>
      <c r="J20" s="361"/>
      <c r="K20" s="360" t="s">
        <v>6</v>
      </c>
      <c r="L20" s="361"/>
      <c r="M20" s="360" t="s">
        <v>1</v>
      </c>
      <c r="N20" s="361"/>
    </row>
    <row r="21" spans="1:14">
      <c r="A21" s="43"/>
      <c r="B21" s="44"/>
      <c r="C21" s="245" t="s">
        <v>49</v>
      </c>
      <c r="D21" s="245" t="s">
        <v>50</v>
      </c>
      <c r="E21" s="245" t="s">
        <v>49</v>
      </c>
      <c r="F21" s="245" t="s">
        <v>50</v>
      </c>
      <c r="G21" s="245" t="s">
        <v>49</v>
      </c>
      <c r="H21" s="245" t="s">
        <v>50</v>
      </c>
      <c r="I21" s="245" t="s">
        <v>49</v>
      </c>
      <c r="J21" s="245" t="s">
        <v>50</v>
      </c>
      <c r="K21" s="245" t="s">
        <v>49</v>
      </c>
      <c r="L21" s="245" t="s">
        <v>50</v>
      </c>
      <c r="M21" s="245" t="s">
        <v>49</v>
      </c>
      <c r="N21" s="135" t="s">
        <v>50</v>
      </c>
    </row>
    <row r="22" spans="1:14">
      <c r="A22" s="8">
        <v>1</v>
      </c>
      <c r="B22" s="113" t="s">
        <v>7</v>
      </c>
      <c r="C22" s="96">
        <v>51</v>
      </c>
      <c r="D22" s="31">
        <f t="shared" ref="D22:D31" si="7">C22/$C$31</f>
        <v>3.4320323014804845E-2</v>
      </c>
      <c r="E22" s="96">
        <v>4</v>
      </c>
      <c r="F22" s="31">
        <f>E22/$E$31</f>
        <v>3.286770747740345E-3</v>
      </c>
      <c r="G22" s="96"/>
      <c r="H22" s="31">
        <f t="shared" ref="H22:H31" si="8">G22/$G$31</f>
        <v>0</v>
      </c>
      <c r="I22" s="96">
        <v>16</v>
      </c>
      <c r="J22" s="31">
        <f t="shared" ref="J22:J31" si="9">I22/$I$31</f>
        <v>1.1420413990007138E-2</v>
      </c>
      <c r="K22" s="96">
        <v>2</v>
      </c>
      <c r="L22" s="31">
        <f t="shared" ref="L22:L31" si="10">K22/$K$31</f>
        <v>3.7453183520599251E-3</v>
      </c>
      <c r="M22" s="63">
        <f>SUM(C22+E22+G22+I22+K22)</f>
        <v>73</v>
      </c>
      <c r="N22" s="260">
        <f t="shared" ref="N22:N31" si="11">M22/$M$31</f>
        <v>1.5195670274771023E-2</v>
      </c>
    </row>
    <row r="23" spans="1:14">
      <c r="A23" s="8">
        <v>2</v>
      </c>
      <c r="B23" s="61" t="s">
        <v>8</v>
      </c>
      <c r="C23" s="96">
        <v>523</v>
      </c>
      <c r="D23" s="33">
        <f t="shared" si="7"/>
        <v>0.35195154777927323</v>
      </c>
      <c r="E23" s="96">
        <v>250</v>
      </c>
      <c r="F23" s="33">
        <f t="shared" ref="F23:F31" si="12">E23/$E$31</f>
        <v>0.20542317173377156</v>
      </c>
      <c r="G23" s="96">
        <v>51</v>
      </c>
      <c r="H23" s="33">
        <f t="shared" si="8"/>
        <v>0.30722891566265059</v>
      </c>
      <c r="I23" s="96">
        <v>391</v>
      </c>
      <c r="J23" s="33">
        <f t="shared" si="9"/>
        <v>0.27908636688079941</v>
      </c>
      <c r="K23" s="96">
        <v>110</v>
      </c>
      <c r="L23" s="33">
        <f t="shared" si="10"/>
        <v>0.20599250936329588</v>
      </c>
      <c r="M23" s="63">
        <f t="shared" ref="M23:M30" si="13">SUM(C23+E23+G23+I23+K23)</f>
        <v>1325</v>
      </c>
      <c r="N23" s="268">
        <f t="shared" si="11"/>
        <v>0.27581182348043298</v>
      </c>
    </row>
    <row r="24" spans="1:14">
      <c r="A24" s="8">
        <v>3</v>
      </c>
      <c r="B24" s="114" t="s">
        <v>9</v>
      </c>
      <c r="C24" s="96">
        <v>157</v>
      </c>
      <c r="D24" s="33">
        <f t="shared" si="7"/>
        <v>0.10565275908479138</v>
      </c>
      <c r="E24" s="96">
        <v>103</v>
      </c>
      <c r="F24" s="33">
        <f t="shared" si="12"/>
        <v>8.4634346754313888E-2</v>
      </c>
      <c r="G24" s="96">
        <v>11</v>
      </c>
      <c r="H24" s="33">
        <f t="shared" si="8"/>
        <v>6.6265060240963861E-2</v>
      </c>
      <c r="I24" s="96">
        <v>97</v>
      </c>
      <c r="J24" s="33">
        <f t="shared" si="9"/>
        <v>6.9236259814418277E-2</v>
      </c>
      <c r="K24" s="96">
        <v>47</v>
      </c>
      <c r="L24" s="33">
        <f t="shared" si="10"/>
        <v>8.8014981273408247E-2</v>
      </c>
      <c r="M24" s="63">
        <f t="shared" si="13"/>
        <v>415</v>
      </c>
      <c r="N24" s="268">
        <f t="shared" si="11"/>
        <v>8.6386344712739385E-2</v>
      </c>
    </row>
    <row r="25" spans="1:14">
      <c r="A25" s="8">
        <v>4</v>
      </c>
      <c r="B25" s="62" t="s">
        <v>10</v>
      </c>
      <c r="C25" s="96">
        <v>183</v>
      </c>
      <c r="D25" s="33">
        <f t="shared" si="7"/>
        <v>0.12314939434724091</v>
      </c>
      <c r="E25" s="96">
        <v>161</v>
      </c>
      <c r="F25" s="33">
        <f t="shared" si="12"/>
        <v>0.13229252259654889</v>
      </c>
      <c r="G25" s="96">
        <v>26</v>
      </c>
      <c r="H25" s="33">
        <f t="shared" si="8"/>
        <v>0.15662650602409639</v>
      </c>
      <c r="I25" s="96">
        <v>181</v>
      </c>
      <c r="J25" s="33">
        <f t="shared" si="9"/>
        <v>0.12919343326195576</v>
      </c>
      <c r="K25" s="96">
        <v>77</v>
      </c>
      <c r="L25" s="33">
        <f t="shared" si="10"/>
        <v>0.14419475655430711</v>
      </c>
      <c r="M25" s="63">
        <f t="shared" si="13"/>
        <v>628</v>
      </c>
      <c r="N25" s="268">
        <f t="shared" si="11"/>
        <v>0.13072439633638636</v>
      </c>
    </row>
    <row r="26" spans="1:14">
      <c r="A26" s="8">
        <v>5</v>
      </c>
      <c r="B26" s="113" t="s">
        <v>11</v>
      </c>
      <c r="C26" s="96">
        <v>161</v>
      </c>
      <c r="D26" s="33">
        <f t="shared" si="7"/>
        <v>0.10834454912516824</v>
      </c>
      <c r="E26" s="96">
        <v>218</v>
      </c>
      <c r="F26" s="33">
        <f t="shared" si="12"/>
        <v>0.17912900575184881</v>
      </c>
      <c r="G26" s="96">
        <v>29</v>
      </c>
      <c r="H26" s="33">
        <f t="shared" si="8"/>
        <v>0.1746987951807229</v>
      </c>
      <c r="I26" s="96">
        <v>231</v>
      </c>
      <c r="J26" s="33">
        <f t="shared" si="9"/>
        <v>0.16488222698072805</v>
      </c>
      <c r="K26" s="96">
        <v>87</v>
      </c>
      <c r="L26" s="33">
        <f t="shared" si="10"/>
        <v>0.16292134831460675</v>
      </c>
      <c r="M26" s="63">
        <f t="shared" si="13"/>
        <v>726</v>
      </c>
      <c r="N26" s="268">
        <f t="shared" si="11"/>
        <v>0.15112406328059949</v>
      </c>
    </row>
    <row r="27" spans="1:14">
      <c r="A27" s="8">
        <v>6</v>
      </c>
      <c r="B27" s="62" t="s">
        <v>12</v>
      </c>
      <c r="C27" s="96">
        <v>4</v>
      </c>
      <c r="D27" s="33">
        <f t="shared" si="7"/>
        <v>2.6917900403768506E-3</v>
      </c>
      <c r="E27" s="96">
        <v>2</v>
      </c>
      <c r="F27" s="33">
        <f t="shared" si="12"/>
        <v>1.6433853738701725E-3</v>
      </c>
      <c r="G27" s="96">
        <v>5</v>
      </c>
      <c r="H27" s="33">
        <f t="shared" si="8"/>
        <v>3.0120481927710843E-2</v>
      </c>
      <c r="I27" s="96">
        <v>2</v>
      </c>
      <c r="J27" s="33">
        <f t="shared" si="9"/>
        <v>1.4275517487508922E-3</v>
      </c>
      <c r="K27" s="96">
        <v>4</v>
      </c>
      <c r="L27" s="33">
        <f t="shared" si="10"/>
        <v>7.4906367041198503E-3</v>
      </c>
      <c r="M27" s="63">
        <f t="shared" si="13"/>
        <v>17</v>
      </c>
      <c r="N27" s="268">
        <f t="shared" si="11"/>
        <v>3.5387177352206494E-3</v>
      </c>
    </row>
    <row r="28" spans="1:14">
      <c r="A28" s="8">
        <v>7</v>
      </c>
      <c r="B28" s="113" t="s">
        <v>13</v>
      </c>
      <c r="C28" s="96">
        <v>155</v>
      </c>
      <c r="D28" s="33">
        <f t="shared" si="7"/>
        <v>0.10430686406460296</v>
      </c>
      <c r="E28" s="96">
        <v>175</v>
      </c>
      <c r="F28" s="33">
        <f t="shared" si="12"/>
        <v>0.14379622021364011</v>
      </c>
      <c r="G28" s="96">
        <v>17</v>
      </c>
      <c r="H28" s="33">
        <f t="shared" si="8"/>
        <v>0.10240963855421686</v>
      </c>
      <c r="I28" s="96">
        <v>159</v>
      </c>
      <c r="J28" s="33">
        <f t="shared" si="9"/>
        <v>0.11349036402569593</v>
      </c>
      <c r="K28" s="96">
        <v>62</v>
      </c>
      <c r="L28" s="33">
        <f t="shared" si="10"/>
        <v>0.11610486891385768</v>
      </c>
      <c r="M28" s="63">
        <f t="shared" si="13"/>
        <v>568</v>
      </c>
      <c r="N28" s="268">
        <f t="shared" si="11"/>
        <v>0.11823480432972523</v>
      </c>
    </row>
    <row r="29" spans="1:14">
      <c r="A29" s="8">
        <v>8</v>
      </c>
      <c r="B29" s="62" t="s">
        <v>14</v>
      </c>
      <c r="C29" s="96">
        <v>29</v>
      </c>
      <c r="D29" s="33">
        <f t="shared" si="7"/>
        <v>1.9515477792732168E-2</v>
      </c>
      <c r="E29" s="96">
        <v>28</v>
      </c>
      <c r="F29" s="33">
        <f t="shared" si="12"/>
        <v>2.3007395234182416E-2</v>
      </c>
      <c r="G29" s="96"/>
      <c r="H29" s="33">
        <f t="shared" si="8"/>
        <v>0</v>
      </c>
      <c r="I29" s="96">
        <v>39</v>
      </c>
      <c r="J29" s="33">
        <f t="shared" si="9"/>
        <v>2.7837259100642397E-2</v>
      </c>
      <c r="K29" s="96">
        <v>5</v>
      </c>
      <c r="L29" s="33">
        <f t="shared" si="10"/>
        <v>9.3632958801498131E-3</v>
      </c>
      <c r="M29" s="63">
        <f t="shared" si="13"/>
        <v>101</v>
      </c>
      <c r="N29" s="268">
        <f t="shared" si="11"/>
        <v>2.1024146544546211E-2</v>
      </c>
    </row>
    <row r="30" spans="1:14" ht="15.75" thickBot="1">
      <c r="A30" s="8">
        <v>9</v>
      </c>
      <c r="B30" s="113" t="s">
        <v>15</v>
      </c>
      <c r="C30" s="96">
        <v>223</v>
      </c>
      <c r="D30" s="136">
        <f t="shared" si="7"/>
        <v>0.15006729475100941</v>
      </c>
      <c r="E30" s="96">
        <v>276</v>
      </c>
      <c r="F30" s="136">
        <f>E30/$E$31</f>
        <v>0.22678718159408381</v>
      </c>
      <c r="G30" s="96">
        <v>27</v>
      </c>
      <c r="H30" s="136">
        <f t="shared" si="8"/>
        <v>0.16265060240963855</v>
      </c>
      <c r="I30" s="96">
        <v>285</v>
      </c>
      <c r="J30" s="136">
        <f t="shared" si="9"/>
        <v>0.20342612419700215</v>
      </c>
      <c r="K30" s="96">
        <v>140</v>
      </c>
      <c r="L30" s="136">
        <f t="shared" si="10"/>
        <v>0.26217228464419473</v>
      </c>
      <c r="M30" s="63">
        <f t="shared" si="13"/>
        <v>951</v>
      </c>
      <c r="N30" s="269">
        <f t="shared" si="11"/>
        <v>0.19796003330557868</v>
      </c>
    </row>
    <row r="31" spans="1:14" ht="15.75" thickBot="1">
      <c r="A31" s="13"/>
      <c r="B31" s="165" t="s">
        <v>16</v>
      </c>
      <c r="C31" s="166">
        <f>SUM(C22:C30)</f>
        <v>1486</v>
      </c>
      <c r="D31" s="167">
        <f t="shared" si="7"/>
        <v>1</v>
      </c>
      <c r="E31" s="168">
        <f>SUM(E22:E30)</f>
        <v>1217</v>
      </c>
      <c r="F31" s="169">
        <f t="shared" si="12"/>
        <v>1</v>
      </c>
      <c r="G31" s="166">
        <f>SUM(G22:G30)</f>
        <v>166</v>
      </c>
      <c r="H31" s="167">
        <f t="shared" si="8"/>
        <v>1</v>
      </c>
      <c r="I31" s="166">
        <f>SUM(I22:I30)</f>
        <v>1401</v>
      </c>
      <c r="J31" s="167">
        <f t="shared" si="9"/>
        <v>1</v>
      </c>
      <c r="K31" s="166">
        <f>SUM(K22:K30)</f>
        <v>534</v>
      </c>
      <c r="L31" s="167">
        <f t="shared" si="10"/>
        <v>1</v>
      </c>
      <c r="M31" s="166">
        <f>SUM(M22:M30)</f>
        <v>4804</v>
      </c>
      <c r="N31" s="170">
        <f t="shared" si="11"/>
        <v>1</v>
      </c>
    </row>
    <row r="32" spans="1:14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>
      <c r="A34" s="23" t="s">
        <v>79</v>
      </c>
      <c r="B34" s="35"/>
      <c r="C34" s="35"/>
      <c r="D34" s="35"/>
      <c r="E34" s="35"/>
      <c r="F34" s="35"/>
      <c r="G34" s="35"/>
      <c r="H34" s="35"/>
      <c r="I34" s="35"/>
      <c r="J34" s="28"/>
      <c r="K34" s="28"/>
      <c r="L34" s="28"/>
      <c r="M34" s="28"/>
      <c r="N34" s="28"/>
    </row>
    <row r="35" spans="1:14" ht="15.75" thickBot="1">
      <c r="A35" s="35" t="s">
        <v>129</v>
      </c>
      <c r="B35" s="35"/>
      <c r="C35" s="35"/>
      <c r="D35" s="35"/>
      <c r="E35" s="35"/>
      <c r="F35" s="35"/>
      <c r="G35" s="35"/>
      <c r="H35" s="35"/>
      <c r="I35" s="35"/>
      <c r="J35" s="28"/>
      <c r="K35" s="28"/>
      <c r="L35" s="28"/>
      <c r="M35" s="28"/>
      <c r="N35" s="28"/>
    </row>
    <row r="36" spans="1:14" ht="15" customHeight="1">
      <c r="A36" s="1"/>
      <c r="B36" s="17" t="s">
        <v>35</v>
      </c>
      <c r="C36" s="353" t="s">
        <v>68</v>
      </c>
      <c r="D36" s="354"/>
      <c r="E36" s="354"/>
      <c r="F36" s="354"/>
      <c r="G36" s="354"/>
      <c r="H36" s="355"/>
      <c r="I36" s="28"/>
      <c r="J36" s="28"/>
      <c r="K36" s="28"/>
      <c r="L36" s="28"/>
      <c r="M36" s="28"/>
      <c r="N36" s="28"/>
    </row>
    <row r="37" spans="1:14" ht="29.25" customHeight="1" thickBot="1">
      <c r="A37" s="40"/>
      <c r="B37" s="2"/>
      <c r="C37" s="356"/>
      <c r="D37" s="357"/>
      <c r="E37" s="357"/>
      <c r="F37" s="357"/>
      <c r="G37" s="357"/>
      <c r="H37" s="358"/>
      <c r="I37" s="28"/>
      <c r="J37" s="28"/>
      <c r="K37" s="28"/>
      <c r="L37" s="28"/>
      <c r="M37" s="28"/>
      <c r="N37" s="28"/>
    </row>
    <row r="38" spans="1:14" ht="15.75" thickBot="1">
      <c r="A38" s="40"/>
      <c r="B38" s="40"/>
      <c r="C38" s="3" t="s">
        <v>2</v>
      </c>
      <c r="D38" s="4" t="s">
        <v>3</v>
      </c>
      <c r="E38" s="4" t="s">
        <v>80</v>
      </c>
      <c r="F38" s="5" t="s">
        <v>5</v>
      </c>
      <c r="G38" s="6" t="s">
        <v>6</v>
      </c>
      <c r="H38" s="7" t="s">
        <v>1</v>
      </c>
      <c r="I38" s="28"/>
      <c r="J38" s="28"/>
      <c r="K38" s="28"/>
      <c r="L38" s="28"/>
      <c r="M38" s="28"/>
      <c r="N38" s="28"/>
    </row>
    <row r="39" spans="1:14">
      <c r="A39" s="8">
        <v>1</v>
      </c>
      <c r="B39" s="9" t="s">
        <v>7</v>
      </c>
      <c r="C39" s="45">
        <f>C6/C22</f>
        <v>0</v>
      </c>
      <c r="D39" s="45">
        <f>D6/D22</f>
        <v>0</v>
      </c>
      <c r="E39" s="45">
        <f>E6/E22</f>
        <v>0</v>
      </c>
      <c r="F39" s="45">
        <f>F6/F22</f>
        <v>0</v>
      </c>
      <c r="G39" s="19">
        <f t="shared" ref="G39:G48" si="14">K6/K22</f>
        <v>0</v>
      </c>
      <c r="H39" s="46">
        <f t="shared" ref="H39:H48" si="15">M6/M22</f>
        <v>1.3698630136986301E-2</v>
      </c>
      <c r="I39" s="28"/>
      <c r="J39" s="28"/>
      <c r="K39" s="28"/>
      <c r="L39" s="28"/>
      <c r="M39" s="28"/>
      <c r="N39" s="28"/>
    </row>
    <row r="40" spans="1:14">
      <c r="A40" s="8">
        <v>2</v>
      </c>
      <c r="B40" s="10" t="s">
        <v>8</v>
      </c>
      <c r="C40" s="47">
        <f t="shared" ref="C40:C48" si="16">C7/C23</f>
        <v>4.0152963671128104E-2</v>
      </c>
      <c r="D40" s="33">
        <f t="shared" ref="D40:D48" si="17">E7/E23</f>
        <v>2.8000000000000001E-2</v>
      </c>
      <c r="E40" s="33">
        <f t="shared" ref="E40:E48" si="18">G7/G23</f>
        <v>5.8823529411764705E-2</v>
      </c>
      <c r="F40" s="33">
        <f t="shared" ref="F40:F48" si="19">I7/I23</f>
        <v>2.3017902813299233E-2</v>
      </c>
      <c r="G40" s="19">
        <f t="shared" si="14"/>
        <v>2.7272727272727271E-2</v>
      </c>
      <c r="H40" s="48">
        <f t="shared" si="15"/>
        <v>3.2452830188679248E-2</v>
      </c>
      <c r="I40" s="28"/>
      <c r="J40" s="28"/>
      <c r="K40" s="28"/>
      <c r="L40" s="28"/>
      <c r="M40" s="28"/>
      <c r="N40" s="28"/>
    </row>
    <row r="41" spans="1:14">
      <c r="A41" s="8">
        <v>3</v>
      </c>
      <c r="B41" s="11" t="s">
        <v>9</v>
      </c>
      <c r="C41" s="47">
        <f t="shared" si="16"/>
        <v>5.7324840764331211E-2</v>
      </c>
      <c r="D41" s="33">
        <f t="shared" si="17"/>
        <v>5.8252427184466021E-2</v>
      </c>
      <c r="E41" s="33">
        <f t="shared" si="18"/>
        <v>9.0909090909090912E-2</v>
      </c>
      <c r="F41" s="33">
        <f t="shared" si="19"/>
        <v>4.1237113402061855E-2</v>
      </c>
      <c r="G41" s="19">
        <f t="shared" si="14"/>
        <v>0.1276595744680851</v>
      </c>
      <c r="H41" s="48">
        <f t="shared" si="15"/>
        <v>6.2650602409638559E-2</v>
      </c>
      <c r="I41" s="28"/>
      <c r="J41" s="28"/>
      <c r="K41" s="28"/>
      <c r="L41" s="28"/>
      <c r="M41" s="28"/>
      <c r="N41" s="28"/>
    </row>
    <row r="42" spans="1:14">
      <c r="A42" s="8">
        <v>4</v>
      </c>
      <c r="B42" s="12" t="s">
        <v>10</v>
      </c>
      <c r="C42" s="47">
        <f t="shared" si="16"/>
        <v>2.7322404371584699E-2</v>
      </c>
      <c r="D42" s="33">
        <f t="shared" si="17"/>
        <v>0.10559006211180125</v>
      </c>
      <c r="E42" s="33">
        <f t="shared" si="18"/>
        <v>0.15384615384615385</v>
      </c>
      <c r="F42" s="33">
        <f t="shared" si="19"/>
        <v>4.9723756906077346E-2</v>
      </c>
      <c r="G42" s="19">
        <f t="shared" si="14"/>
        <v>9.0909090909090912E-2</v>
      </c>
      <c r="H42" s="48">
        <f t="shared" si="15"/>
        <v>6.6878980891719744E-2</v>
      </c>
      <c r="I42" s="28"/>
      <c r="J42" s="28"/>
      <c r="K42" s="28"/>
      <c r="L42" s="28"/>
      <c r="M42" s="28"/>
      <c r="N42" s="28"/>
    </row>
    <row r="43" spans="1:14">
      <c r="A43" s="8">
        <v>5</v>
      </c>
      <c r="B43" s="9" t="s">
        <v>11</v>
      </c>
      <c r="C43" s="47">
        <f t="shared" si="16"/>
        <v>6.8322981366459631E-2</v>
      </c>
      <c r="D43" s="33">
        <f t="shared" si="17"/>
        <v>0.14678899082568808</v>
      </c>
      <c r="E43" s="33">
        <f t="shared" si="18"/>
        <v>0.27586206896551724</v>
      </c>
      <c r="F43" s="33">
        <f t="shared" si="19"/>
        <v>0.11688311688311688</v>
      </c>
      <c r="G43" s="19">
        <f t="shared" si="14"/>
        <v>8.0459770114942528E-2</v>
      </c>
      <c r="H43" s="48">
        <f t="shared" si="15"/>
        <v>0.11707988980716254</v>
      </c>
      <c r="I43" s="28"/>
      <c r="J43" s="28"/>
      <c r="K43" s="28"/>
      <c r="L43" s="28"/>
      <c r="M43" s="28"/>
      <c r="N43" s="28"/>
    </row>
    <row r="44" spans="1:14">
      <c r="A44" s="8">
        <v>6</v>
      </c>
      <c r="B44" s="12" t="s">
        <v>12</v>
      </c>
      <c r="C44" s="47">
        <f t="shared" si="16"/>
        <v>0</v>
      </c>
      <c r="D44" s="33">
        <f t="shared" si="17"/>
        <v>0</v>
      </c>
      <c r="E44" s="33">
        <f t="shared" si="18"/>
        <v>0</v>
      </c>
      <c r="F44" s="33">
        <f t="shared" si="19"/>
        <v>0</v>
      </c>
      <c r="G44" s="19">
        <f t="shared" si="14"/>
        <v>0</v>
      </c>
      <c r="H44" s="48">
        <f t="shared" si="15"/>
        <v>0</v>
      </c>
      <c r="I44" s="28"/>
      <c r="J44" s="28"/>
      <c r="K44" s="28"/>
      <c r="L44" s="28"/>
      <c r="M44" s="28"/>
      <c r="N44" s="28"/>
    </row>
    <row r="45" spans="1:14">
      <c r="A45" s="8">
        <v>7</v>
      </c>
      <c r="B45" s="118" t="s">
        <v>13</v>
      </c>
      <c r="C45" s="115">
        <f t="shared" si="16"/>
        <v>5.1612903225806452E-2</v>
      </c>
      <c r="D45" s="51">
        <f t="shared" si="17"/>
        <v>2.2857142857142857E-2</v>
      </c>
      <c r="E45" s="51">
        <f t="shared" si="18"/>
        <v>0.11764705882352941</v>
      </c>
      <c r="F45" s="51">
        <f t="shared" si="19"/>
        <v>5.6603773584905662E-2</v>
      </c>
      <c r="G45" s="116">
        <f t="shared" si="14"/>
        <v>8.0645161290322578E-2</v>
      </c>
      <c r="H45" s="117">
        <f t="shared" si="15"/>
        <v>4.9295774647887321E-2</v>
      </c>
      <c r="I45" s="28"/>
      <c r="J45" s="28"/>
      <c r="K45" s="28"/>
      <c r="L45" s="28"/>
      <c r="M45" s="28"/>
      <c r="N45" s="28"/>
    </row>
    <row r="46" spans="1:14">
      <c r="A46" s="8">
        <v>8</v>
      </c>
      <c r="B46" s="119" t="s">
        <v>14</v>
      </c>
      <c r="C46" s="115">
        <f t="shared" si="16"/>
        <v>6.8965517241379309E-2</v>
      </c>
      <c r="D46" s="51">
        <f t="shared" si="17"/>
        <v>0</v>
      </c>
      <c r="E46" s="51" t="e">
        <f t="shared" si="18"/>
        <v>#DIV/0!</v>
      </c>
      <c r="F46" s="51">
        <f t="shared" si="19"/>
        <v>5.128205128205128E-2</v>
      </c>
      <c r="G46" s="116">
        <f t="shared" si="14"/>
        <v>0</v>
      </c>
      <c r="H46" s="117">
        <f t="shared" si="15"/>
        <v>3.9603960396039604E-2</v>
      </c>
      <c r="I46" s="28"/>
      <c r="J46" s="28"/>
      <c r="K46" s="28"/>
      <c r="L46" s="28"/>
      <c r="M46" s="28"/>
      <c r="N46" s="28"/>
    </row>
    <row r="47" spans="1:14" ht="15.75" thickBot="1">
      <c r="A47" s="8">
        <v>9</v>
      </c>
      <c r="B47" s="118" t="s">
        <v>15</v>
      </c>
      <c r="C47" s="115">
        <f t="shared" si="16"/>
        <v>2.6905829596412557E-2</v>
      </c>
      <c r="D47" s="51">
        <f t="shared" si="17"/>
        <v>0.10144927536231885</v>
      </c>
      <c r="E47" s="51">
        <f t="shared" si="18"/>
        <v>3.7037037037037035E-2</v>
      </c>
      <c r="F47" s="51">
        <f t="shared" si="19"/>
        <v>7.3684210526315783E-2</v>
      </c>
      <c r="G47" s="116">
        <f t="shared" si="14"/>
        <v>0.10714285714285714</v>
      </c>
      <c r="H47" s="117">
        <f t="shared" si="15"/>
        <v>7.4658254468980015E-2</v>
      </c>
      <c r="I47" s="28"/>
      <c r="J47" s="28"/>
      <c r="K47" s="28"/>
      <c r="L47" s="28"/>
      <c r="M47" s="28"/>
      <c r="N47" s="28"/>
    </row>
    <row r="48" spans="1:14" ht="15.75" thickBot="1">
      <c r="A48" s="13"/>
      <c r="B48" s="14" t="s">
        <v>16</v>
      </c>
      <c r="C48" s="20">
        <f t="shared" si="16"/>
        <v>4.1722745625841183E-2</v>
      </c>
      <c r="D48" s="15">
        <f t="shared" si="17"/>
        <v>7.7239112571898111E-2</v>
      </c>
      <c r="E48" s="15">
        <f t="shared" si="18"/>
        <v>0.1144578313253012</v>
      </c>
      <c r="F48" s="21">
        <f t="shared" si="19"/>
        <v>5.8529621698786581E-2</v>
      </c>
      <c r="G48" s="18">
        <f t="shared" si="14"/>
        <v>8.0524344569288392E-2</v>
      </c>
      <c r="H48" s="22">
        <f t="shared" si="15"/>
        <v>6.2447960033305577E-2</v>
      </c>
      <c r="I48" s="28"/>
      <c r="J48" s="28"/>
      <c r="K48" s="28"/>
      <c r="L48" s="28"/>
      <c r="M48" s="28"/>
      <c r="N48" s="28"/>
    </row>
  </sheetData>
  <mergeCells count="15">
    <mergeCell ref="C3:N3"/>
    <mergeCell ref="C4:D4"/>
    <mergeCell ref="E4:F4"/>
    <mergeCell ref="G4:H4"/>
    <mergeCell ref="I4:J4"/>
    <mergeCell ref="K4:L4"/>
    <mergeCell ref="M4:N4"/>
    <mergeCell ref="C36:H37"/>
    <mergeCell ref="C19:N19"/>
    <mergeCell ref="C20:D20"/>
    <mergeCell ref="E20:F20"/>
    <mergeCell ref="G20:H20"/>
    <mergeCell ref="I20:J20"/>
    <mergeCell ref="K20:L20"/>
    <mergeCell ref="M20:N20"/>
  </mergeCells>
  <phoneticPr fontId="0" type="noConversion"/>
  <pageMargins left="0.7" right="0.7" top="0.75" bottom="0.75" header="0.3" footer="0.3"/>
  <pageSetup paperSize="9" scale="88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>
      <selection activeCell="F1" sqref="F1"/>
    </sheetView>
  </sheetViews>
  <sheetFormatPr defaultRowHeight="15"/>
  <cols>
    <col min="1" max="1" width="1.42578125" customWidth="1"/>
    <col min="2" max="2" width="23.140625" bestFit="1" customWidth="1"/>
    <col min="3" max="6" width="8.5703125" customWidth="1"/>
    <col min="7" max="7" width="7.42578125" customWidth="1"/>
    <col min="8" max="8" width="7.28515625" customWidth="1"/>
    <col min="9" max="10" width="6.7109375" customWidth="1"/>
    <col min="11" max="12" width="6.5703125" customWidth="1"/>
    <col min="13" max="13" width="8.42578125" customWidth="1"/>
    <col min="14" max="14" width="6.7109375" customWidth="1"/>
    <col min="15" max="15" width="6.28515625" customWidth="1"/>
    <col min="16" max="16" width="7.5703125" customWidth="1"/>
    <col min="17" max="17" width="6.140625" customWidth="1"/>
    <col min="18" max="18" width="7.7109375" customWidth="1"/>
  </cols>
  <sheetData>
    <row r="1" spans="1:18">
      <c r="A1" s="53" t="s">
        <v>71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8" ht="15.75" thickBot="1">
      <c r="A2" s="55" t="s">
        <v>132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8" ht="15.75" thickBot="1">
      <c r="A3" s="207"/>
      <c r="B3" s="7" t="s">
        <v>25</v>
      </c>
      <c r="C3" s="120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370"/>
      <c r="N3" s="370"/>
      <c r="O3" s="370"/>
      <c r="P3" s="370"/>
      <c r="Q3" s="224"/>
      <c r="R3" s="225"/>
    </row>
    <row r="4" spans="1:18" ht="15.75" thickBot="1">
      <c r="A4" s="208"/>
      <c r="B4" s="2"/>
      <c r="C4" s="371" t="s">
        <v>39</v>
      </c>
      <c r="D4" s="372"/>
      <c r="E4" s="369" t="s">
        <v>37</v>
      </c>
      <c r="F4" s="373"/>
      <c r="G4" s="369" t="s">
        <v>36</v>
      </c>
      <c r="H4" s="373"/>
      <c r="I4" s="369" t="s">
        <v>38</v>
      </c>
      <c r="J4" s="373"/>
      <c r="K4" s="369" t="s">
        <v>40</v>
      </c>
      <c r="L4" s="298"/>
      <c r="M4" s="363" t="s">
        <v>114</v>
      </c>
      <c r="N4" s="364"/>
      <c r="O4" s="363" t="s">
        <v>118</v>
      </c>
      <c r="P4" s="364"/>
      <c r="Q4" s="363" t="s">
        <v>133</v>
      </c>
      <c r="R4" s="364"/>
    </row>
    <row r="5" spans="1:18">
      <c r="A5" s="208"/>
      <c r="B5" s="44"/>
      <c r="C5" s="178" t="s">
        <v>51</v>
      </c>
      <c r="D5" s="178" t="s">
        <v>50</v>
      </c>
      <c r="E5" s="178" t="s">
        <v>51</v>
      </c>
      <c r="F5" s="178" t="s">
        <v>50</v>
      </c>
      <c r="G5" s="178" t="s">
        <v>51</v>
      </c>
      <c r="H5" s="178" t="s">
        <v>50</v>
      </c>
      <c r="I5" s="178" t="s">
        <v>51</v>
      </c>
      <c r="J5" s="178" t="s">
        <v>50</v>
      </c>
      <c r="K5" s="178" t="s">
        <v>51</v>
      </c>
      <c r="L5" s="178" t="s">
        <v>50</v>
      </c>
      <c r="M5" s="211" t="s">
        <v>51</v>
      </c>
      <c r="N5" s="178" t="s">
        <v>50</v>
      </c>
      <c r="O5" s="211" t="s">
        <v>51</v>
      </c>
      <c r="P5" s="211" t="s">
        <v>50</v>
      </c>
      <c r="Q5" s="211" t="s">
        <v>51</v>
      </c>
      <c r="R5" s="211" t="s">
        <v>50</v>
      </c>
    </row>
    <row r="6" spans="1:18">
      <c r="A6" s="176"/>
      <c r="B6" s="220" t="s">
        <v>18</v>
      </c>
      <c r="C6" s="96">
        <v>207</v>
      </c>
      <c r="D6" s="31">
        <f>C6/$C$13</f>
        <v>0.89610389610389607</v>
      </c>
      <c r="E6" s="96">
        <v>146</v>
      </c>
      <c r="F6" s="31">
        <f t="shared" ref="F6:F12" si="0">E6/$E$13</f>
        <v>0.79781420765027322</v>
      </c>
      <c r="G6" s="96">
        <v>23</v>
      </c>
      <c r="H6" s="31">
        <f>G6/$G$13</f>
        <v>0.69696969696969702</v>
      </c>
      <c r="I6" s="96">
        <v>206</v>
      </c>
      <c r="J6" s="31">
        <f t="shared" ref="J6:J12" si="1">I6/$I$13</f>
        <v>0.80155642023346307</v>
      </c>
      <c r="K6" s="96">
        <v>68</v>
      </c>
      <c r="L6" s="31">
        <f>K6/$K$13</f>
        <v>0.7010309278350515</v>
      </c>
      <c r="M6" s="223">
        <v>1036</v>
      </c>
      <c r="N6" s="273">
        <f t="shared" ref="N6:N12" si="2">M6/$M$13</f>
        <v>0.84987694831829363</v>
      </c>
      <c r="O6" s="223">
        <v>595</v>
      </c>
      <c r="P6" s="188">
        <f t="shared" ref="P6:P12" si="3">O6/$O$13</f>
        <v>0.80623306233062331</v>
      </c>
      <c r="Q6" s="222">
        <f>SUM(C6+E6+G6+I6+K6)</f>
        <v>650</v>
      </c>
      <c r="R6" s="177">
        <f>Q6/$Q$13</f>
        <v>0.81148564294631709</v>
      </c>
    </row>
    <row r="7" spans="1:18">
      <c r="A7" s="176"/>
      <c r="B7" s="221" t="s">
        <v>19</v>
      </c>
      <c r="C7" s="96">
        <v>12</v>
      </c>
      <c r="D7" s="33">
        <f>C7/$C$13</f>
        <v>5.1948051948051951E-2</v>
      </c>
      <c r="E7" s="96">
        <v>17</v>
      </c>
      <c r="F7" s="33">
        <f t="shared" si="0"/>
        <v>9.2896174863387984E-2</v>
      </c>
      <c r="G7" s="96">
        <v>9</v>
      </c>
      <c r="H7" s="33">
        <f>G7/$G$13</f>
        <v>0.27272727272727271</v>
      </c>
      <c r="I7" s="96">
        <v>25</v>
      </c>
      <c r="J7" s="33">
        <f t="shared" si="1"/>
        <v>9.727626459143969E-2</v>
      </c>
      <c r="K7" s="96">
        <v>12</v>
      </c>
      <c r="L7" s="33">
        <f>K7/$K$13</f>
        <v>0.12371134020618557</v>
      </c>
      <c r="M7" s="223">
        <v>94</v>
      </c>
      <c r="N7" s="273">
        <f t="shared" si="2"/>
        <v>7.7112387202625102E-2</v>
      </c>
      <c r="O7" s="223">
        <v>61</v>
      </c>
      <c r="P7" s="188">
        <f t="shared" si="3"/>
        <v>8.2655826558265588E-2</v>
      </c>
      <c r="Q7" s="222">
        <f t="shared" ref="Q7:Q13" si="4">SUM(C7+E7+G7+I7+K7)</f>
        <v>75</v>
      </c>
      <c r="R7" s="177">
        <f t="shared" ref="R7:R13" si="5">Q7/$Q$13</f>
        <v>9.3632958801498134E-2</v>
      </c>
    </row>
    <row r="8" spans="1:18" ht="26.25">
      <c r="A8" s="176"/>
      <c r="B8" s="221" t="s">
        <v>20</v>
      </c>
      <c r="C8" s="96">
        <v>1</v>
      </c>
      <c r="D8" s="33">
        <f>C8/$C$13</f>
        <v>4.329004329004329E-3</v>
      </c>
      <c r="E8" s="96">
        <v>3</v>
      </c>
      <c r="F8" s="33">
        <f t="shared" si="0"/>
        <v>1.6393442622950821E-2</v>
      </c>
      <c r="G8" s="96"/>
      <c r="H8" s="33">
        <f>G8/$G$13</f>
        <v>0</v>
      </c>
      <c r="I8" s="96"/>
      <c r="J8" s="33">
        <f t="shared" si="1"/>
        <v>0</v>
      </c>
      <c r="K8" s="96">
        <v>5</v>
      </c>
      <c r="L8" s="33">
        <f>K8/$K$13</f>
        <v>5.1546391752577317E-2</v>
      </c>
      <c r="M8" s="223">
        <v>11</v>
      </c>
      <c r="N8" s="273">
        <f t="shared" si="2"/>
        <v>9.0237899917965554E-3</v>
      </c>
      <c r="O8" s="223">
        <v>16</v>
      </c>
      <c r="P8" s="188">
        <f t="shared" si="3"/>
        <v>2.1680216802168022E-2</v>
      </c>
      <c r="Q8" s="222">
        <f t="shared" si="4"/>
        <v>9</v>
      </c>
      <c r="R8" s="177">
        <f t="shared" si="5"/>
        <v>1.1235955056179775E-2</v>
      </c>
    </row>
    <row r="9" spans="1:18">
      <c r="A9" s="176"/>
      <c r="B9" s="220" t="s">
        <v>21</v>
      </c>
      <c r="C9" s="96"/>
      <c r="D9" s="33">
        <f>C9/$C$13</f>
        <v>0</v>
      </c>
      <c r="E9" s="96">
        <v>5</v>
      </c>
      <c r="F9" s="33">
        <f t="shared" si="0"/>
        <v>2.7322404371584699E-2</v>
      </c>
      <c r="G9" s="96"/>
      <c r="H9" s="33"/>
      <c r="I9" s="96">
        <v>5</v>
      </c>
      <c r="J9" s="33">
        <f t="shared" si="1"/>
        <v>1.9455252918287938E-2</v>
      </c>
      <c r="K9" s="96">
        <v>2</v>
      </c>
      <c r="L9" s="33">
        <f>K9/$K$13</f>
        <v>2.0618556701030927E-2</v>
      </c>
      <c r="M9" s="223">
        <v>12</v>
      </c>
      <c r="N9" s="273">
        <f t="shared" si="2"/>
        <v>9.8441345365053324E-3</v>
      </c>
      <c r="O9" s="223">
        <v>11</v>
      </c>
      <c r="P9" s="188">
        <f t="shared" si="3"/>
        <v>1.4905149051490514E-2</v>
      </c>
      <c r="Q9" s="222">
        <f t="shared" si="4"/>
        <v>12</v>
      </c>
      <c r="R9" s="177">
        <f t="shared" si="5"/>
        <v>1.4981273408239701E-2</v>
      </c>
    </row>
    <row r="10" spans="1:18" ht="16.5" customHeight="1">
      <c r="A10" s="176"/>
      <c r="B10" s="220" t="s">
        <v>22</v>
      </c>
      <c r="C10" s="96">
        <v>11</v>
      </c>
      <c r="D10" s="33">
        <f>C10/$C$13</f>
        <v>4.7619047619047616E-2</v>
      </c>
      <c r="E10" s="96">
        <v>5</v>
      </c>
      <c r="F10" s="33">
        <f t="shared" si="0"/>
        <v>2.7322404371584699E-2</v>
      </c>
      <c r="G10" s="96"/>
      <c r="H10" s="33"/>
      <c r="I10" s="96">
        <v>10</v>
      </c>
      <c r="J10" s="33">
        <f t="shared" si="1"/>
        <v>3.8910505836575876E-2</v>
      </c>
      <c r="K10" s="96">
        <v>6</v>
      </c>
      <c r="L10" s="33">
        <f>K10/$K$13</f>
        <v>6.1855670103092786E-2</v>
      </c>
      <c r="M10" s="223">
        <v>39</v>
      </c>
      <c r="N10" s="273">
        <f t="shared" si="2"/>
        <v>3.1993437243642328E-2</v>
      </c>
      <c r="O10" s="223">
        <v>28</v>
      </c>
      <c r="P10" s="188">
        <f t="shared" si="3"/>
        <v>3.7940379403794036E-2</v>
      </c>
      <c r="Q10" s="222">
        <f t="shared" si="4"/>
        <v>32</v>
      </c>
      <c r="R10" s="177">
        <f t="shared" si="5"/>
        <v>3.9950062421972535E-2</v>
      </c>
    </row>
    <row r="11" spans="1:18" ht="26.25">
      <c r="A11" s="176"/>
      <c r="B11" s="220" t="s">
        <v>23</v>
      </c>
      <c r="C11" s="96"/>
      <c r="D11" s="33"/>
      <c r="E11" s="96">
        <v>4</v>
      </c>
      <c r="F11" s="33">
        <f t="shared" si="0"/>
        <v>2.185792349726776E-2</v>
      </c>
      <c r="G11" s="96"/>
      <c r="H11" s="33">
        <f>G11/$G$13</f>
        <v>0</v>
      </c>
      <c r="I11" s="96">
        <v>9</v>
      </c>
      <c r="J11" s="33">
        <f t="shared" si="1"/>
        <v>3.5019455252918288E-2</v>
      </c>
      <c r="K11" s="96">
        <v>3</v>
      </c>
      <c r="L11" s="33"/>
      <c r="M11" s="223">
        <v>23</v>
      </c>
      <c r="N11" s="273">
        <f t="shared" si="2"/>
        <v>1.8867924528301886E-2</v>
      </c>
      <c r="O11" s="223">
        <v>21</v>
      </c>
      <c r="P11" s="188">
        <f t="shared" si="3"/>
        <v>2.8455284552845527E-2</v>
      </c>
      <c r="Q11" s="222">
        <f t="shared" si="4"/>
        <v>16</v>
      </c>
      <c r="R11" s="177">
        <f t="shared" si="5"/>
        <v>1.9975031210986267E-2</v>
      </c>
    </row>
    <row r="12" spans="1:18" ht="26.25">
      <c r="A12" s="176"/>
      <c r="B12" s="220" t="s">
        <v>24</v>
      </c>
      <c r="C12" s="96"/>
      <c r="D12" s="33"/>
      <c r="E12" s="96">
        <v>3</v>
      </c>
      <c r="F12" s="33">
        <f t="shared" si="0"/>
        <v>1.6393442622950821E-2</v>
      </c>
      <c r="G12" s="96">
        <v>1</v>
      </c>
      <c r="H12" s="33"/>
      <c r="I12" s="96">
        <v>2</v>
      </c>
      <c r="J12" s="136">
        <f t="shared" si="1"/>
        <v>7.7821011673151752E-3</v>
      </c>
      <c r="K12" s="96">
        <v>1</v>
      </c>
      <c r="L12" s="33"/>
      <c r="M12" s="223">
        <v>4</v>
      </c>
      <c r="N12" s="273">
        <f t="shared" si="2"/>
        <v>3.2813781788351109E-3</v>
      </c>
      <c r="O12" s="223">
        <v>6</v>
      </c>
      <c r="P12" s="188">
        <f t="shared" si="3"/>
        <v>8.130081300813009E-3</v>
      </c>
      <c r="Q12" s="222">
        <f t="shared" si="4"/>
        <v>7</v>
      </c>
      <c r="R12" s="177">
        <f t="shared" si="5"/>
        <v>8.7390761548064924E-3</v>
      </c>
    </row>
    <row r="13" spans="1:18" ht="15.75" thickBot="1">
      <c r="A13" s="209"/>
      <c r="B13" s="171" t="s">
        <v>16</v>
      </c>
      <c r="C13" s="166">
        <f>SUM(C6:C12)</f>
        <v>231</v>
      </c>
      <c r="D13" s="172">
        <f>C13/$C$13</f>
        <v>1</v>
      </c>
      <c r="E13" s="166">
        <f>SUM(E6:E12)</f>
        <v>183</v>
      </c>
      <c r="F13" s="173">
        <f>E13/$E$13</f>
        <v>1</v>
      </c>
      <c r="G13" s="166">
        <f>SUM(G6:G12)</f>
        <v>33</v>
      </c>
      <c r="H13" s="174">
        <f>G13/$G$13</f>
        <v>1</v>
      </c>
      <c r="I13" s="166">
        <f>SUM(I6:I12)</f>
        <v>257</v>
      </c>
      <c r="J13" s="167">
        <f>I13/$I$13</f>
        <v>1</v>
      </c>
      <c r="K13" s="166">
        <f>SUM(K6:K12)</f>
        <v>97</v>
      </c>
      <c r="L13" s="175">
        <f>K13/$K$13</f>
        <v>1</v>
      </c>
      <c r="M13" s="189">
        <f>SUM(M6:M12)</f>
        <v>1219</v>
      </c>
      <c r="N13" s="186">
        <f>M13/$M$13</f>
        <v>1</v>
      </c>
      <c r="O13" s="187">
        <f>SUM(O6:O12)</f>
        <v>738</v>
      </c>
      <c r="P13" s="188">
        <f>O13/$O$13</f>
        <v>1</v>
      </c>
      <c r="Q13" s="248">
        <f t="shared" si="4"/>
        <v>801</v>
      </c>
      <c r="R13" s="177">
        <f t="shared" si="5"/>
        <v>1</v>
      </c>
    </row>
    <row r="14" spans="1:18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8">
      <c r="A15" s="53" t="s">
        <v>72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28"/>
      <c r="Q15" s="28"/>
    </row>
    <row r="16" spans="1:18" ht="15.75" thickBot="1">
      <c r="A16" s="55" t="s">
        <v>131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28"/>
      <c r="Q16" s="28"/>
    </row>
    <row r="17" spans="1:17" ht="15.75" thickBot="1">
      <c r="A17" s="54"/>
      <c r="B17" s="56"/>
      <c r="C17" s="370" t="s">
        <v>0</v>
      </c>
      <c r="D17" s="370"/>
      <c r="E17" s="370"/>
      <c r="F17" s="370"/>
      <c r="G17" s="370"/>
      <c r="H17" s="370"/>
      <c r="I17" s="370"/>
      <c r="J17" s="370"/>
      <c r="K17" s="370"/>
      <c r="L17" s="370"/>
      <c r="M17" s="224"/>
      <c r="N17" s="225"/>
      <c r="O17" s="28"/>
      <c r="Q17" s="28"/>
    </row>
    <row r="18" spans="1:17">
      <c r="A18" s="54"/>
      <c r="B18" s="57"/>
      <c r="C18" s="301" t="s">
        <v>39</v>
      </c>
      <c r="D18" s="302"/>
      <c r="E18" s="297" t="s">
        <v>37</v>
      </c>
      <c r="F18" s="301"/>
      <c r="G18" s="297" t="s">
        <v>36</v>
      </c>
      <c r="H18" s="301"/>
      <c r="I18" s="297" t="s">
        <v>38</v>
      </c>
      <c r="J18" s="301"/>
      <c r="K18" s="297" t="s">
        <v>40</v>
      </c>
      <c r="L18" s="298"/>
      <c r="M18" s="365" t="s">
        <v>86</v>
      </c>
      <c r="N18" s="366"/>
      <c r="O18" s="28"/>
      <c r="Q18" s="28"/>
    </row>
    <row r="19" spans="1:17">
      <c r="A19" s="54"/>
      <c r="B19" s="179"/>
      <c r="C19" s="185" t="s">
        <v>51</v>
      </c>
      <c r="D19" s="185" t="s">
        <v>50</v>
      </c>
      <c r="E19" s="185" t="s">
        <v>51</v>
      </c>
      <c r="F19" s="185" t="s">
        <v>50</v>
      </c>
      <c r="G19" s="185" t="s">
        <v>51</v>
      </c>
      <c r="H19" s="185" t="s">
        <v>50</v>
      </c>
      <c r="I19" s="185" t="s">
        <v>51</v>
      </c>
      <c r="J19" s="185" t="s">
        <v>50</v>
      </c>
      <c r="K19" s="185" t="s">
        <v>51</v>
      </c>
      <c r="L19" s="185" t="s">
        <v>50</v>
      </c>
      <c r="M19" s="243" t="s">
        <v>51</v>
      </c>
      <c r="N19" s="228" t="s">
        <v>50</v>
      </c>
      <c r="O19" s="28"/>
      <c r="Q19" s="28"/>
    </row>
    <row r="20" spans="1:17">
      <c r="A20" s="54"/>
      <c r="B20" s="70" t="s">
        <v>52</v>
      </c>
      <c r="C20" s="96"/>
      <c r="D20" s="31">
        <f>C20/$C$26</f>
        <v>0</v>
      </c>
      <c r="E20" s="96"/>
      <c r="F20" s="31">
        <f>E20/$E$26</f>
        <v>0</v>
      </c>
      <c r="G20" s="96"/>
      <c r="H20" s="31">
        <f>G20/$G$26</f>
        <v>0</v>
      </c>
      <c r="I20" s="96">
        <v>2</v>
      </c>
      <c r="J20" s="31">
        <f>I20/$I$26</f>
        <v>7.7821011673151752E-3</v>
      </c>
      <c r="K20" s="96"/>
      <c r="L20" s="31">
        <f>K20/$K$26</f>
        <v>0</v>
      </c>
      <c r="M20" s="222">
        <f>SUM(C20+E20+G20+I20+K20)</f>
        <v>2</v>
      </c>
      <c r="N20" s="32">
        <f>M20/$M$26</f>
        <v>2.4968789013732834E-3</v>
      </c>
      <c r="O20" s="28"/>
      <c r="Q20" s="28"/>
    </row>
    <row r="21" spans="1:17" ht="30">
      <c r="A21" s="54"/>
      <c r="B21" s="70" t="s">
        <v>53</v>
      </c>
      <c r="C21" s="96">
        <v>21</v>
      </c>
      <c r="D21" s="33">
        <f t="shared" ref="D21:D26" si="6">C21/$C$26</f>
        <v>9.0909090909090912E-2</v>
      </c>
      <c r="E21" s="96">
        <v>63</v>
      </c>
      <c r="F21" s="33">
        <f t="shared" ref="F21:F26" si="7">E21/$E$26</f>
        <v>0.34426229508196721</v>
      </c>
      <c r="G21" s="96">
        <v>5</v>
      </c>
      <c r="H21" s="33">
        <f t="shared" ref="H21:H26" si="8">G21/$G$26</f>
        <v>0.15151515151515152</v>
      </c>
      <c r="I21" s="96">
        <v>41</v>
      </c>
      <c r="J21" s="33">
        <f t="shared" ref="J21:J26" si="9">I21/$I$26</f>
        <v>0.15953307392996108</v>
      </c>
      <c r="K21" s="96">
        <v>27</v>
      </c>
      <c r="L21" s="33">
        <f t="shared" ref="L21:L26" si="10">K21/$K$26</f>
        <v>0.27835051546391754</v>
      </c>
      <c r="M21" s="222">
        <f t="shared" ref="M21:M26" si="11">SUM(C21+E21+G21+I21+K21)</f>
        <v>157</v>
      </c>
      <c r="N21" s="32">
        <f t="shared" ref="N21:N26" si="12">M21/$M$26</f>
        <v>0.19600499375780275</v>
      </c>
      <c r="O21" s="28"/>
      <c r="Q21" s="28"/>
    </row>
    <row r="22" spans="1:17" ht="30">
      <c r="A22" s="54"/>
      <c r="B22" s="70" t="s">
        <v>54</v>
      </c>
      <c r="C22" s="96">
        <v>59</v>
      </c>
      <c r="D22" s="33">
        <f t="shared" si="6"/>
        <v>0.25541125541125542</v>
      </c>
      <c r="E22" s="96">
        <v>48</v>
      </c>
      <c r="F22" s="33">
        <f t="shared" si="7"/>
        <v>0.26229508196721313</v>
      </c>
      <c r="G22" s="96">
        <v>13</v>
      </c>
      <c r="H22" s="33">
        <f t="shared" si="8"/>
        <v>0.39393939393939392</v>
      </c>
      <c r="I22" s="96">
        <v>109</v>
      </c>
      <c r="J22" s="33">
        <f t="shared" si="9"/>
        <v>0.42412451361867703</v>
      </c>
      <c r="K22" s="96">
        <v>24</v>
      </c>
      <c r="L22" s="33">
        <f t="shared" si="10"/>
        <v>0.24742268041237114</v>
      </c>
      <c r="M22" s="222">
        <f t="shared" si="11"/>
        <v>253</v>
      </c>
      <c r="N22" s="32">
        <f t="shared" si="12"/>
        <v>0.31585518102372034</v>
      </c>
      <c r="O22" s="28"/>
      <c r="Q22" s="28"/>
    </row>
    <row r="23" spans="1:17" ht="30">
      <c r="A23" s="54"/>
      <c r="B23" s="70" t="s">
        <v>55</v>
      </c>
      <c r="C23" s="96">
        <v>22</v>
      </c>
      <c r="D23" s="33">
        <f t="shared" si="6"/>
        <v>9.5238095238095233E-2</v>
      </c>
      <c r="E23" s="96">
        <v>18</v>
      </c>
      <c r="F23" s="33">
        <f t="shared" si="7"/>
        <v>9.8360655737704916E-2</v>
      </c>
      <c r="G23" s="96">
        <v>7</v>
      </c>
      <c r="H23" s="33">
        <f t="shared" si="8"/>
        <v>0.21212121212121213</v>
      </c>
      <c r="I23" s="96">
        <v>25</v>
      </c>
      <c r="J23" s="33">
        <f t="shared" si="9"/>
        <v>9.727626459143969E-2</v>
      </c>
      <c r="K23" s="96">
        <v>6</v>
      </c>
      <c r="L23" s="33">
        <f t="shared" si="10"/>
        <v>6.1855670103092786E-2</v>
      </c>
      <c r="M23" s="222">
        <f t="shared" si="11"/>
        <v>78</v>
      </c>
      <c r="N23" s="32">
        <f t="shared" si="12"/>
        <v>9.7378277153558054E-2</v>
      </c>
      <c r="O23" s="28"/>
      <c r="Q23" s="28"/>
    </row>
    <row r="24" spans="1:17" ht="30">
      <c r="A24" s="54"/>
      <c r="B24" s="70" t="s">
        <v>56</v>
      </c>
      <c r="C24" s="96">
        <v>16</v>
      </c>
      <c r="D24" s="33">
        <f t="shared" si="6"/>
        <v>6.9264069264069264E-2</v>
      </c>
      <c r="E24" s="96">
        <v>12</v>
      </c>
      <c r="F24" s="33">
        <f t="shared" si="7"/>
        <v>6.5573770491803282E-2</v>
      </c>
      <c r="G24" s="96">
        <v>2</v>
      </c>
      <c r="H24" s="33">
        <f t="shared" si="8"/>
        <v>6.0606060606060608E-2</v>
      </c>
      <c r="I24" s="96">
        <v>20</v>
      </c>
      <c r="J24" s="33">
        <f t="shared" si="9"/>
        <v>7.7821011673151752E-2</v>
      </c>
      <c r="K24" s="96">
        <v>4</v>
      </c>
      <c r="L24" s="33">
        <f t="shared" si="10"/>
        <v>4.1237113402061855E-2</v>
      </c>
      <c r="M24" s="222">
        <f t="shared" si="11"/>
        <v>54</v>
      </c>
      <c r="N24" s="32">
        <f t="shared" si="12"/>
        <v>6.741573033707865E-2</v>
      </c>
      <c r="O24" s="28"/>
      <c r="Q24" s="28"/>
    </row>
    <row r="25" spans="1:17" ht="30.75" thickBot="1">
      <c r="A25" s="54"/>
      <c r="B25" s="138" t="s">
        <v>57</v>
      </c>
      <c r="C25" s="96">
        <v>113</v>
      </c>
      <c r="D25" s="33">
        <f t="shared" si="6"/>
        <v>0.48917748917748916</v>
      </c>
      <c r="E25" s="96">
        <v>42</v>
      </c>
      <c r="F25" s="33">
        <f t="shared" si="7"/>
        <v>0.22950819672131148</v>
      </c>
      <c r="G25" s="96">
        <v>6</v>
      </c>
      <c r="H25" s="33">
        <f t="shared" si="8"/>
        <v>0.18181818181818182</v>
      </c>
      <c r="I25" s="96">
        <v>60</v>
      </c>
      <c r="J25" s="33">
        <f t="shared" si="9"/>
        <v>0.23346303501945526</v>
      </c>
      <c r="K25" s="96">
        <v>36</v>
      </c>
      <c r="L25" s="33">
        <f t="shared" si="10"/>
        <v>0.37113402061855671</v>
      </c>
      <c r="M25" s="222">
        <f t="shared" si="11"/>
        <v>257</v>
      </c>
      <c r="N25" s="32">
        <f t="shared" si="12"/>
        <v>0.32084893882646692</v>
      </c>
      <c r="O25" s="28"/>
      <c r="Q25" s="28"/>
    </row>
    <row r="26" spans="1:17" ht="15.75" thickBot="1">
      <c r="A26" s="54"/>
      <c r="B26" s="59" t="s">
        <v>16</v>
      </c>
      <c r="C26" s="139">
        <f>SUM(C20:C25)</f>
        <v>231</v>
      </c>
      <c r="D26" s="140">
        <f t="shared" si="6"/>
        <v>1</v>
      </c>
      <c r="E26" s="141">
        <f>SUM(E20:E25)</f>
        <v>183</v>
      </c>
      <c r="F26" s="140">
        <f t="shared" si="7"/>
        <v>1</v>
      </c>
      <c r="G26" s="141">
        <f>SUM(G20:G25)</f>
        <v>33</v>
      </c>
      <c r="H26" s="140">
        <f t="shared" si="8"/>
        <v>1</v>
      </c>
      <c r="I26" s="139">
        <f>SUM(I20:I25)</f>
        <v>257</v>
      </c>
      <c r="J26" s="140">
        <f t="shared" si="9"/>
        <v>1</v>
      </c>
      <c r="K26" s="139">
        <f>SUM(K20:K25)</f>
        <v>97</v>
      </c>
      <c r="L26" s="142">
        <f t="shared" si="10"/>
        <v>1</v>
      </c>
      <c r="M26" s="249">
        <f t="shared" si="11"/>
        <v>801</v>
      </c>
      <c r="N26" s="229">
        <f t="shared" si="12"/>
        <v>1</v>
      </c>
      <c r="O26" s="28"/>
      <c r="Q26" s="28"/>
    </row>
    <row r="27" spans="1:17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208"/>
      <c r="M27" s="226"/>
      <c r="N27" s="227"/>
      <c r="O27" s="28"/>
      <c r="Q27" s="28"/>
    </row>
    <row r="28" spans="1:17">
      <c r="A28" s="53" t="s">
        <v>78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8"/>
      <c r="Q28" s="28"/>
    </row>
    <row r="29" spans="1:17" ht="15.75" thickBot="1">
      <c r="A29" s="55" t="s">
        <v>130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8"/>
      <c r="Q29" s="28"/>
    </row>
    <row r="30" spans="1:17" ht="43.5" customHeight="1">
      <c r="A30" s="54"/>
      <c r="B30" s="60" t="s">
        <v>73</v>
      </c>
      <c r="C30" s="367" t="s">
        <v>77</v>
      </c>
      <c r="D30" s="368"/>
      <c r="E30" s="367" t="s">
        <v>76</v>
      </c>
      <c r="F30" s="368"/>
      <c r="G30" s="54"/>
      <c r="H30" s="54"/>
      <c r="I30" s="54"/>
      <c r="J30" s="54"/>
      <c r="K30" s="54"/>
      <c r="L30" s="54"/>
      <c r="M30" s="54"/>
      <c r="N30" s="54"/>
      <c r="O30" s="28"/>
      <c r="Q30" s="28"/>
    </row>
    <row r="31" spans="1:17">
      <c r="A31" s="54"/>
      <c r="B31" s="58"/>
      <c r="C31" s="26" t="s">
        <v>51</v>
      </c>
      <c r="D31" s="25" t="s">
        <v>50</v>
      </c>
      <c r="E31" s="26" t="s">
        <v>51</v>
      </c>
      <c r="F31" s="25" t="s">
        <v>50</v>
      </c>
      <c r="G31" s="54"/>
      <c r="H31" s="54"/>
      <c r="I31" s="54"/>
      <c r="J31" s="54"/>
      <c r="K31" s="54"/>
      <c r="L31" s="250"/>
      <c r="M31" s="54"/>
      <c r="N31" s="54"/>
      <c r="O31" s="28"/>
      <c r="Q31" s="28"/>
    </row>
    <row r="32" spans="1:17">
      <c r="A32" s="54"/>
      <c r="B32" s="277" t="s">
        <v>41</v>
      </c>
      <c r="C32" s="96">
        <v>37</v>
      </c>
      <c r="D32" s="49">
        <f>C32/$C$41</f>
        <v>0.11178247734138973</v>
      </c>
      <c r="E32" s="96">
        <v>4</v>
      </c>
      <c r="F32" s="274">
        <f>E32/$E$41</f>
        <v>1.2861736334405145E-2</v>
      </c>
      <c r="G32" s="54"/>
      <c r="H32" s="54"/>
      <c r="I32" s="54"/>
      <c r="J32" s="54"/>
      <c r="K32" s="54"/>
      <c r="L32" s="250"/>
      <c r="M32" s="54"/>
      <c r="N32" s="54"/>
      <c r="O32" s="28"/>
      <c r="Q32" s="28"/>
    </row>
    <row r="33" spans="1:17">
      <c r="A33" s="54"/>
      <c r="B33" s="277" t="s">
        <v>42</v>
      </c>
      <c r="C33" s="96">
        <v>139</v>
      </c>
      <c r="D33" s="51">
        <f t="shared" ref="D33:D41" si="13">C33/$C$41</f>
        <v>0.41993957703927492</v>
      </c>
      <c r="E33" s="96">
        <v>106</v>
      </c>
      <c r="F33" s="275">
        <f t="shared" ref="F33:F41" si="14">E33/$E$41</f>
        <v>0.34083601286173631</v>
      </c>
      <c r="G33" s="54"/>
      <c r="H33" s="54"/>
      <c r="I33" s="54"/>
      <c r="J33" s="54"/>
      <c r="K33" s="54"/>
      <c r="L33" s="54"/>
      <c r="M33" s="54"/>
      <c r="N33" s="54"/>
      <c r="O33" s="28"/>
      <c r="Q33" s="28"/>
    </row>
    <row r="34" spans="1:17">
      <c r="A34" s="54"/>
      <c r="B34" s="277" t="s">
        <v>43</v>
      </c>
      <c r="C34" s="96">
        <v>32</v>
      </c>
      <c r="D34" s="51">
        <f t="shared" si="13"/>
        <v>9.6676737160120846E-2</v>
      </c>
      <c r="E34" s="96">
        <v>108</v>
      </c>
      <c r="F34" s="275">
        <f t="shared" si="14"/>
        <v>0.34726688102893893</v>
      </c>
      <c r="G34" s="54"/>
      <c r="H34" s="54"/>
      <c r="I34" s="54"/>
      <c r="J34" s="54"/>
      <c r="K34" s="54"/>
      <c r="L34" s="54"/>
      <c r="M34" s="54"/>
      <c r="N34" s="54"/>
      <c r="O34" s="28"/>
      <c r="Q34" s="28"/>
    </row>
    <row r="35" spans="1:17">
      <c r="A35" s="54"/>
      <c r="B35" s="277" t="s">
        <v>44</v>
      </c>
      <c r="C35" s="96">
        <v>38</v>
      </c>
      <c r="D35" s="51">
        <f t="shared" si="13"/>
        <v>0.11480362537764351</v>
      </c>
      <c r="E35" s="96">
        <v>72</v>
      </c>
      <c r="F35" s="275">
        <f t="shared" si="14"/>
        <v>0.23151125401929259</v>
      </c>
      <c r="G35" s="54"/>
      <c r="H35" s="54"/>
      <c r="I35" s="54"/>
      <c r="J35" s="54"/>
      <c r="K35" s="54"/>
      <c r="L35" s="54"/>
      <c r="M35" s="54"/>
      <c r="N35" s="54"/>
      <c r="O35" s="28"/>
      <c r="Q35" s="28"/>
    </row>
    <row r="36" spans="1:17">
      <c r="A36" s="54"/>
      <c r="B36" s="277" t="s">
        <v>45</v>
      </c>
      <c r="C36" s="96">
        <v>29</v>
      </c>
      <c r="D36" s="51">
        <f t="shared" si="13"/>
        <v>8.7613293051359523E-2</v>
      </c>
      <c r="E36" s="96">
        <v>13</v>
      </c>
      <c r="F36" s="275">
        <f t="shared" si="14"/>
        <v>4.1800643086816719E-2</v>
      </c>
      <c r="G36" s="54"/>
      <c r="H36" s="54"/>
      <c r="I36" s="54"/>
      <c r="J36" s="54"/>
      <c r="K36" s="54"/>
      <c r="L36" s="54"/>
      <c r="M36" s="54"/>
      <c r="N36" s="54"/>
      <c r="O36" s="28"/>
      <c r="Q36" s="28"/>
    </row>
    <row r="37" spans="1:17">
      <c r="A37" s="54"/>
      <c r="B37" s="277" t="s">
        <v>74</v>
      </c>
      <c r="C37" s="96">
        <v>27</v>
      </c>
      <c r="D37" s="51">
        <f t="shared" si="13"/>
        <v>8.1570996978851965E-2</v>
      </c>
      <c r="E37" s="96">
        <v>5</v>
      </c>
      <c r="F37" s="275">
        <f t="shared" si="14"/>
        <v>1.607717041800643E-2</v>
      </c>
      <c r="G37" s="54"/>
      <c r="H37" s="54"/>
      <c r="I37" s="54"/>
      <c r="J37" s="54"/>
      <c r="K37" s="54"/>
      <c r="L37" s="54"/>
      <c r="M37" s="54"/>
      <c r="N37" s="54"/>
      <c r="O37" s="28"/>
      <c r="Q37" s="28"/>
    </row>
    <row r="38" spans="1:17">
      <c r="A38" s="54"/>
      <c r="B38" s="277" t="s">
        <v>75</v>
      </c>
      <c r="C38" s="96">
        <v>23</v>
      </c>
      <c r="D38" s="51">
        <f t="shared" si="13"/>
        <v>6.9486404833836862E-2</v>
      </c>
      <c r="E38" s="96">
        <v>2</v>
      </c>
      <c r="F38" s="275">
        <f t="shared" si="14"/>
        <v>6.4308681672025723E-3</v>
      </c>
      <c r="G38" s="54"/>
      <c r="H38" s="54"/>
      <c r="I38" s="54"/>
      <c r="J38" s="54"/>
      <c r="K38" s="54"/>
      <c r="L38" s="54"/>
      <c r="M38" s="54"/>
      <c r="N38" s="54"/>
      <c r="O38" s="28"/>
      <c r="Q38" s="28"/>
    </row>
    <row r="39" spans="1:17">
      <c r="A39" s="54"/>
      <c r="B39" s="277" t="s">
        <v>47</v>
      </c>
      <c r="C39" s="96">
        <v>6</v>
      </c>
      <c r="D39" s="51">
        <f t="shared" si="13"/>
        <v>1.812688821752266E-2</v>
      </c>
      <c r="E39" s="96">
        <v>1</v>
      </c>
      <c r="F39" s="275">
        <f t="shared" si="14"/>
        <v>3.2154340836012861E-3</v>
      </c>
      <c r="G39" s="54"/>
      <c r="H39" s="54"/>
      <c r="I39" s="54"/>
      <c r="J39" s="54"/>
      <c r="K39" s="54"/>
      <c r="L39" s="54"/>
      <c r="M39" s="54"/>
      <c r="N39" s="54"/>
      <c r="O39" s="28"/>
      <c r="Q39" s="28"/>
    </row>
    <row r="40" spans="1:17" ht="15.75" thickBot="1">
      <c r="A40" s="54"/>
      <c r="B40" s="278" t="s">
        <v>48</v>
      </c>
      <c r="C40" s="96">
        <v>0</v>
      </c>
      <c r="D40" s="51">
        <f t="shared" si="13"/>
        <v>0</v>
      </c>
      <c r="E40" s="96">
        <v>0</v>
      </c>
      <c r="F40" s="279">
        <f t="shared" si="14"/>
        <v>0</v>
      </c>
      <c r="G40" s="54"/>
      <c r="H40" s="54"/>
      <c r="I40" s="54"/>
      <c r="J40" s="54"/>
      <c r="K40" s="54"/>
      <c r="L40" s="54"/>
      <c r="M40" s="54"/>
      <c r="N40" s="54"/>
      <c r="O40" s="28"/>
      <c r="Q40" s="28"/>
    </row>
    <row r="41" spans="1:17" ht="15.75" thickBot="1">
      <c r="A41" s="54"/>
      <c r="B41" s="280" t="s">
        <v>1</v>
      </c>
      <c r="C41" s="287">
        <f>SUM(C32:C40)</f>
        <v>331</v>
      </c>
      <c r="D41" s="140">
        <f t="shared" si="13"/>
        <v>1</v>
      </c>
      <c r="E41" s="287">
        <f>SUM(E32:E40)</f>
        <v>311</v>
      </c>
      <c r="F41" s="281">
        <f t="shared" si="14"/>
        <v>1</v>
      </c>
      <c r="G41" s="54"/>
      <c r="H41" s="54"/>
      <c r="I41" s="54"/>
      <c r="J41" s="54"/>
      <c r="K41" s="54"/>
      <c r="L41" s="54"/>
      <c r="M41" s="54"/>
      <c r="N41" s="54"/>
      <c r="O41" s="28"/>
      <c r="Q41" s="28"/>
    </row>
    <row r="42" spans="1:17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7">
      <c r="I43" s="28"/>
      <c r="J43" s="28"/>
    </row>
    <row r="44" spans="1:17">
      <c r="I44" s="28"/>
      <c r="J44" s="28"/>
    </row>
    <row r="45" spans="1:17">
      <c r="I45" s="28"/>
    </row>
    <row r="46" spans="1:17">
      <c r="I46" s="28"/>
    </row>
    <row r="47" spans="1:17">
      <c r="I47" s="28"/>
    </row>
    <row r="48" spans="1:17">
      <c r="I48" s="28"/>
    </row>
  </sheetData>
  <mergeCells count="18">
    <mergeCell ref="M3:P3"/>
    <mergeCell ref="E4:F4"/>
    <mergeCell ref="G4:H4"/>
    <mergeCell ref="M4:N4"/>
    <mergeCell ref="I4:J4"/>
    <mergeCell ref="O4:P4"/>
    <mergeCell ref="Q4:R4"/>
    <mergeCell ref="M18:N18"/>
    <mergeCell ref="C30:D30"/>
    <mergeCell ref="E30:F30"/>
    <mergeCell ref="K18:L18"/>
    <mergeCell ref="K4:L4"/>
    <mergeCell ref="C18:D18"/>
    <mergeCell ref="E18:F18"/>
    <mergeCell ref="G18:H18"/>
    <mergeCell ref="I18:J18"/>
    <mergeCell ref="C17:L17"/>
    <mergeCell ref="C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πιν. 3-5</vt:lpstr>
      <vt:lpstr>πιν 6</vt:lpstr>
      <vt:lpstr>πιν 7α </vt:lpstr>
      <vt:lpstr>πιν 7β</vt:lpstr>
      <vt:lpstr>πιν 8α-γ</vt:lpstr>
      <vt:lpstr>πιν 9a-c</vt:lpstr>
      <vt:lpstr>'πιν 6'!Print_Area</vt:lpstr>
      <vt:lpstr>'πιν 7α '!Print_Area</vt:lpstr>
      <vt:lpstr>'πιν 7β'!Print_Area</vt:lpstr>
      <vt:lpstr>'πιν 9a-c'!Print_Area</vt:lpstr>
      <vt:lpstr>'πιν. 3-5'!Print_Area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2014-06-12T06:42:08Z</cp:lastPrinted>
  <dcterms:created xsi:type="dcterms:W3CDTF">2010-12-15T07:52:14Z</dcterms:created>
  <dcterms:modified xsi:type="dcterms:W3CDTF">2014-06-12T06:42:54Z</dcterms:modified>
</cp:coreProperties>
</file>